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ofnelincoln-my.sharepoint.com/personal/cnarjes1_unl_edu/Documents/BoxMigrationUNL/NCDC/Grocery Store Decision Tool/Master Files/"/>
    </mc:Choice>
  </mc:AlternateContent>
  <xr:revisionPtr revIDLastSave="13" documentId="8_{B4216027-9361-4429-ADCD-21C8EB63A3CD}" xr6:coauthVersionLast="47" xr6:coauthVersionMax="47" xr10:uidLastSave="{8DD62853-E85D-456D-89D7-CF0488BCF217}"/>
  <bookViews>
    <workbookView xWindow="28680" yWindow="-120" windowWidth="29040" windowHeight="17640" tabRatio="722" activeTab="5" xr2:uid="{00000000-000D-0000-FFFF-FFFF00000000}"/>
  </bookViews>
  <sheets>
    <sheet name="Instructions" sheetId="19" r:id="rId1"/>
    <sheet name="Process" sheetId="20" r:id="rId2"/>
    <sheet name="Title" sheetId="18" r:id="rId3"/>
    <sheet name="Financial" sheetId="16" r:id="rId4"/>
    <sheet name="Cash Flow" sheetId="14" r:id="rId5"/>
    <sheet name="Labor" sheetId="1" r:id="rId6"/>
    <sheet name="Overhead" sheetId="15" r:id="rId7"/>
    <sheet name="Start" sheetId="2" state="hidden" r:id="rId8"/>
    <sheet name="Grocery" sheetId="9" r:id="rId9"/>
    <sheet name="Produce" sheetId="7" r:id="rId10"/>
    <sheet name="Meat" sheetId="8" r:id="rId11"/>
    <sheet name="Dairy" sheetId="3" r:id="rId12"/>
    <sheet name="Bakery" sheetId="6" r:id="rId13"/>
    <sheet name="Deli" sheetId="10" r:id="rId14"/>
    <sheet name="Personal Care" sheetId="11" r:id="rId15"/>
    <sheet name="NonGrocery(Paper)" sheetId="12" r:id="rId16"/>
    <sheet name="Spare" sheetId="13" r:id="rId17"/>
    <sheet name="Note 1" sheetId="17" r:id="rId18"/>
    <sheet name="End" sheetId="4" state="hidden" r:id="rId19"/>
  </sheets>
  <externalReferences>
    <externalReference r:id="rId20"/>
  </externalReferences>
  <definedNames>
    <definedName name="_xlnm._FilterDatabase" localSheetId="3" hidden="1">Financial!$M$2:$T$3</definedName>
    <definedName name="ActiveSegments">'Cash Flow'!$H$120</definedName>
    <definedName name="BakeryArea" localSheetId="3">Financial!$E$94</definedName>
    <definedName name="BakeryArea" localSheetId="2">Title!$E$12</definedName>
    <definedName name="BakeryArea">'Cash Flow'!$C$115</definedName>
    <definedName name="BakeryCount">'Cash Flow'!$I$115</definedName>
    <definedName name="BakeryGross">'Cash Flow'!$N$67</definedName>
    <definedName name="CreditCardRate">Grocery!$L$5</definedName>
    <definedName name="DairyArea" localSheetId="3">Financial!$E$93</definedName>
    <definedName name="DairyArea" localSheetId="2">Title!$E$11</definedName>
    <definedName name="DairyArea">'Cash Flow'!$C$114</definedName>
    <definedName name="DairyCount">'Cash Flow'!$I$114</definedName>
    <definedName name="DairyEven" localSheetId="3">Financial!$J$82</definedName>
    <definedName name="DairyEven" localSheetId="2">Title!#REF!</definedName>
    <definedName name="DairyEven">'Cash Flow'!$H$114</definedName>
    <definedName name="DairyGross">'Cash Flow'!$N$66</definedName>
    <definedName name="DeliArea" localSheetId="3">Financial!$E$95</definedName>
    <definedName name="DeliArea" localSheetId="2">Title!$E$13</definedName>
    <definedName name="DeliArea">'Cash Flow'!$C$116</definedName>
    <definedName name="DeliCount">'Cash Flow'!$I$116</definedName>
    <definedName name="DeliGross">'Cash Flow'!$N$68</definedName>
    <definedName name="DeliNet" localSheetId="3">Financial!$Q$64</definedName>
    <definedName name="DeliNet" localSheetId="2">Title!#REF!</definedName>
    <definedName name="GroceryArea" localSheetId="3">Financial!$E$90</definedName>
    <definedName name="GroceryArea" localSheetId="2">Title!#REF!</definedName>
    <definedName name="GroceryArea">'Cash Flow'!$C$111</definedName>
    <definedName name="GroceryCount">'Cash Flow'!$I$111</definedName>
    <definedName name="GroceryEven" localSheetId="3">Financial!$J$79</definedName>
    <definedName name="GroceryEven" localSheetId="2">Title!#REF!</definedName>
    <definedName name="GroceryEven">'Cash Flow'!$H$111</definedName>
    <definedName name="GroceryGross">'Cash Flow'!$N$63</definedName>
    <definedName name="GroceryNet" localSheetId="3">Financial!$Q$62</definedName>
    <definedName name="GroceryNet" localSheetId="2">Title!#REF!</definedName>
    <definedName name="MeatArea" localSheetId="3">Financial!$E$92</definedName>
    <definedName name="MeatArea" localSheetId="2">Title!$E$10</definedName>
    <definedName name="MeatArea">'Cash Flow'!$C$113</definedName>
    <definedName name="MeatCount">'Cash Flow'!$I$113</definedName>
    <definedName name="MeatEven" localSheetId="3">Financial!$J$81</definedName>
    <definedName name="MeatEven" localSheetId="2">Title!#REF!</definedName>
    <definedName name="MeatEven">'Cash Flow'!$H$113</definedName>
    <definedName name="MeatGross">'Cash Flow'!$N$65</definedName>
    <definedName name="Months">'[1]Combined Expenses'!$C$5:$U$5</definedName>
    <definedName name="NonGroceryArea" localSheetId="3">Financial!$E$97</definedName>
    <definedName name="NonGroceryArea" localSheetId="2">Title!$E$15</definedName>
    <definedName name="NonGroceryArea">'Cash Flow'!$C$118</definedName>
    <definedName name="NonGroceryCount">'Cash Flow'!$I$118</definedName>
    <definedName name="NonGroceryGross">'Cash Flow'!$N$70</definedName>
    <definedName name="NonGroceryNet" localSheetId="3">Financial!$Q$66</definedName>
    <definedName name="NonGroceryNet" localSheetId="2">Title!#REF!</definedName>
    <definedName name="OLE_LINK1" localSheetId="17">'Note 1'!$B$1</definedName>
    <definedName name="PersonalArea" localSheetId="3">Financial!$E$96</definedName>
    <definedName name="PersonalArea" localSheetId="2">Title!$E$14</definedName>
    <definedName name="PersonalArea">'Cash Flow'!$C$117</definedName>
    <definedName name="PersonalCount">'Cash Flow'!$I$117</definedName>
    <definedName name="PersonalGross">'Cash Flow'!$N$69</definedName>
    <definedName name="PersonalNet" localSheetId="3">Financial!$Q$65</definedName>
    <definedName name="PersonalNet" localSheetId="2">Title!#REF!</definedName>
    <definedName name="_xlnm.Print_Area" localSheetId="12">Bakery!$A$2:$AC$88</definedName>
    <definedName name="_xlnm.Print_Area" localSheetId="4">'Cash Flow'!$A$1:$N$120</definedName>
    <definedName name="_xlnm.Print_Area" localSheetId="11">Dairy!$A$2:$AC$88</definedName>
    <definedName name="_xlnm.Print_Area" localSheetId="13">Deli!$A$2:$AC$88</definedName>
    <definedName name="_xlnm.Print_Area" localSheetId="3">Financial!$B$3:$T$86</definedName>
    <definedName name="_xlnm.Print_Area" localSheetId="8">Grocery!$A$2:$AC$88</definedName>
    <definedName name="_xlnm.Print_Area" localSheetId="5">Labor!$B$2:$CN$53</definedName>
    <definedName name="_xlnm.Print_Area" localSheetId="10">Meat!$A$2:$AC$88</definedName>
    <definedName name="_xlnm.Print_Area" localSheetId="15">'NonGrocery(Paper)'!$A$2:$AC$88</definedName>
    <definedName name="_xlnm.Print_Area" localSheetId="6">Overhead!$B$2:$CH$55</definedName>
    <definedName name="_xlnm.Print_Area" localSheetId="14">'Personal Care'!$A$2:$AC$88</definedName>
    <definedName name="_xlnm.Print_Area" localSheetId="9">Produce!$A$2:$AC$88</definedName>
    <definedName name="_xlnm.Print_Area" localSheetId="16">Spare!$A$2:$AC$88</definedName>
    <definedName name="_xlnm.Print_Area" localSheetId="2">Title!$B$1:$T$8</definedName>
    <definedName name="ProduceArea" localSheetId="3">Financial!$E$91</definedName>
    <definedName name="ProduceArea" localSheetId="2">Title!$E$9</definedName>
    <definedName name="ProduceArea">'Cash Flow'!$C$112</definedName>
    <definedName name="ProduceCount">'Cash Flow'!$I$112</definedName>
    <definedName name="ProduceEven" localSheetId="3">Financial!$J$80</definedName>
    <definedName name="ProduceEven" localSheetId="2">Title!#REF!</definedName>
    <definedName name="ProduceEven">'Cash Flow'!$H$112</definedName>
    <definedName name="ProduceGross">'Cash Flow'!$N$64</definedName>
    <definedName name="ProduceNet" localSheetId="3">Financial!$Q$63</definedName>
    <definedName name="ProduceNet" localSheetId="2">Title!#REF!</definedName>
    <definedName name="SpareArea" localSheetId="3">Financial!$E$98</definedName>
    <definedName name="SpareArea" localSheetId="2">Title!$E$16</definedName>
    <definedName name="SpareArea">'Cash Flow'!$C$119</definedName>
    <definedName name="SpareCount">'Cash Flow'!$I$119</definedName>
    <definedName name="SpareEven">'Cash Flow'!$H$119</definedName>
    <definedName name="SpareGross">'Cash Flow'!$N$71</definedName>
    <definedName name="SpareNet" localSheetId="3">Financial!$Q$67</definedName>
    <definedName name="SpareNet" localSheetId="2">Title!#REF!</definedName>
    <definedName name="transfer">'[1]Cash Flow'!$E$35:$AB$38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16" l="1"/>
  <c r="B2" i="14"/>
  <c r="B4" i="16"/>
  <c r="B2" i="16"/>
  <c r="AY104" i="1"/>
  <c r="AY103" i="1"/>
  <c r="AY102" i="1"/>
  <c r="AY101" i="1"/>
  <c r="AY100" i="1"/>
  <c r="AY99" i="1"/>
  <c r="AY98" i="1"/>
  <c r="AY97" i="1"/>
  <c r="AY96" i="1"/>
  <c r="AY95" i="1"/>
  <c r="AY94" i="1"/>
  <c r="AY93" i="1"/>
  <c r="AY92" i="1"/>
  <c r="AY91" i="1"/>
  <c r="AY90" i="1"/>
  <c r="AY89" i="1"/>
  <c r="AY88" i="1"/>
  <c r="AY87" i="1"/>
  <c r="AY86" i="1"/>
  <c r="AY85" i="1"/>
  <c r="AY84" i="1"/>
  <c r="AY83" i="1"/>
  <c r="AY82" i="1"/>
  <c r="AY81" i="1"/>
  <c r="AY80" i="1"/>
  <c r="AY79" i="1"/>
  <c r="AY78" i="1"/>
  <c r="AY77" i="1"/>
  <c r="AY76" i="1"/>
  <c r="AY75" i="1"/>
  <c r="AY74" i="1"/>
  <c r="AY73" i="1"/>
  <c r="AY72" i="1"/>
  <c r="AY71" i="1"/>
  <c r="AY70" i="1"/>
  <c r="AY69" i="1"/>
  <c r="AY68" i="1"/>
  <c r="AY67" i="1"/>
  <c r="AY66" i="1"/>
  <c r="AY65" i="1"/>
  <c r="AY64" i="1"/>
  <c r="AY63" i="1"/>
  <c r="AY62" i="1"/>
  <c r="AY61" i="1"/>
  <c r="AY60" i="1"/>
  <c r="AY59" i="1"/>
  <c r="AY58" i="1"/>
  <c r="AY57" i="1"/>
  <c r="AY56" i="1"/>
  <c r="AY55" i="1"/>
  <c r="AY54" i="1"/>
  <c r="AY53" i="1"/>
  <c r="AY52" i="1"/>
  <c r="AY51" i="1"/>
  <c r="AY50" i="1"/>
  <c r="AY49" i="1"/>
  <c r="AY48" i="1"/>
  <c r="AY47" i="1"/>
  <c r="AY46" i="1"/>
  <c r="AY45" i="1"/>
  <c r="AY44" i="1"/>
  <c r="AY43" i="1"/>
  <c r="AY42" i="1"/>
  <c r="AY41" i="1"/>
  <c r="AY40" i="1"/>
  <c r="AY39" i="1"/>
  <c r="AY38" i="1"/>
  <c r="AY37" i="1"/>
  <c r="AY36" i="1"/>
  <c r="AY35" i="1"/>
  <c r="AY34" i="1"/>
  <c r="AY33" i="1"/>
  <c r="AY32" i="1"/>
  <c r="AY31" i="1"/>
  <c r="AY30" i="1"/>
  <c r="AY29" i="1"/>
  <c r="AY28" i="1"/>
  <c r="AY27" i="1"/>
  <c r="AY26" i="1"/>
  <c r="AY25" i="1"/>
  <c r="AY24" i="1"/>
  <c r="AY23" i="1"/>
  <c r="AY22" i="1"/>
  <c r="AY21" i="1"/>
  <c r="AY20" i="1"/>
  <c r="AY19" i="1"/>
  <c r="AY18" i="1"/>
  <c r="AY17" i="1"/>
  <c r="AY16" i="1"/>
  <c r="AY15" i="1"/>
  <c r="AY14" i="1"/>
  <c r="AY13" i="1"/>
  <c r="AY12" i="1"/>
  <c r="AY11" i="1"/>
  <c r="AY10" i="1"/>
  <c r="AY9" i="1"/>
  <c r="AY8" i="1"/>
  <c r="AY7" i="1"/>
  <c r="AY6" i="1"/>
  <c r="AY5" i="1"/>
  <c r="AY4" i="1"/>
  <c r="K10" i="1"/>
  <c r="K11" i="1"/>
  <c r="K12" i="1"/>
  <c r="K13" i="1"/>
  <c r="AI13" i="1" s="1"/>
  <c r="K14" i="1"/>
  <c r="K15" i="1"/>
  <c r="K16" i="1"/>
  <c r="K17" i="1"/>
  <c r="AI17" i="1" s="1"/>
  <c r="K18" i="1"/>
  <c r="K19" i="1"/>
  <c r="K20" i="1"/>
  <c r="K21" i="1"/>
  <c r="K22" i="1"/>
  <c r="K23" i="1"/>
  <c r="K24" i="1"/>
  <c r="K25" i="1"/>
  <c r="K26" i="1"/>
  <c r="K27" i="1"/>
  <c r="K28" i="1"/>
  <c r="K29" i="1"/>
  <c r="AI29" i="1" s="1"/>
  <c r="K30" i="1"/>
  <c r="K31" i="1"/>
  <c r="K32" i="1"/>
  <c r="K33" i="1"/>
  <c r="AI33" i="1" s="1"/>
  <c r="K34" i="1"/>
  <c r="K35" i="1"/>
  <c r="K36" i="1"/>
  <c r="K37" i="1"/>
  <c r="K38" i="1"/>
  <c r="K39" i="1"/>
  <c r="K40" i="1"/>
  <c r="K41" i="1"/>
  <c r="AI41" i="1" s="1"/>
  <c r="K42" i="1"/>
  <c r="K43" i="1"/>
  <c r="K44" i="1"/>
  <c r="K45" i="1"/>
  <c r="K46" i="1"/>
  <c r="K47" i="1"/>
  <c r="K48" i="1"/>
  <c r="K49" i="1"/>
  <c r="AI49" i="1" s="1"/>
  <c r="K50" i="1"/>
  <c r="K51" i="1"/>
  <c r="K52" i="1"/>
  <c r="K53" i="1"/>
  <c r="K54" i="1"/>
  <c r="K55" i="1"/>
  <c r="K56" i="1"/>
  <c r="K57" i="1"/>
  <c r="AI57" i="1" s="1"/>
  <c r="K58" i="1"/>
  <c r="K59" i="1"/>
  <c r="K60" i="1"/>
  <c r="K61" i="1"/>
  <c r="K62" i="1"/>
  <c r="K63" i="1"/>
  <c r="K64" i="1"/>
  <c r="K65" i="1"/>
  <c r="AI65" i="1" s="1"/>
  <c r="K66" i="1"/>
  <c r="K67" i="1"/>
  <c r="K68" i="1"/>
  <c r="K69" i="1"/>
  <c r="K70" i="1"/>
  <c r="K71" i="1"/>
  <c r="K72" i="1"/>
  <c r="K73" i="1"/>
  <c r="AI73" i="1" s="1"/>
  <c r="K74" i="1"/>
  <c r="K75" i="1"/>
  <c r="K76" i="1"/>
  <c r="K77" i="1"/>
  <c r="K78" i="1"/>
  <c r="K79" i="1"/>
  <c r="K80" i="1"/>
  <c r="K81" i="1"/>
  <c r="AI81" i="1" s="1"/>
  <c r="K82" i="1"/>
  <c r="K83" i="1"/>
  <c r="K84" i="1"/>
  <c r="K85" i="1"/>
  <c r="K86" i="1"/>
  <c r="K87" i="1"/>
  <c r="K88" i="1"/>
  <c r="K89" i="1"/>
  <c r="AI89" i="1" s="1"/>
  <c r="K90" i="1"/>
  <c r="K91" i="1"/>
  <c r="K92" i="1"/>
  <c r="K93" i="1"/>
  <c r="K94" i="1"/>
  <c r="K95" i="1"/>
  <c r="K96" i="1"/>
  <c r="K97" i="1"/>
  <c r="AI97" i="1" s="1"/>
  <c r="K98" i="1"/>
  <c r="K99" i="1"/>
  <c r="K100" i="1"/>
  <c r="K101" i="1"/>
  <c r="K102" i="1"/>
  <c r="K103" i="1"/>
  <c r="K104" i="1"/>
  <c r="AF104" i="1" s="1"/>
  <c r="H5" i="1"/>
  <c r="I5" i="1" s="1"/>
  <c r="H4" i="1"/>
  <c r="I4" i="1" s="1"/>
  <c r="CS6" i="1"/>
  <c r="CS7" i="1"/>
  <c r="L5" i="9"/>
  <c r="I11" i="13" s="1"/>
  <c r="H104" i="1"/>
  <c r="H103" i="1"/>
  <c r="H102" i="1"/>
  <c r="I102" i="1" s="1"/>
  <c r="H101" i="1"/>
  <c r="I101" i="1" s="1"/>
  <c r="H100" i="1"/>
  <c r="I100" i="1" s="1"/>
  <c r="H99" i="1"/>
  <c r="I99" i="1" s="1"/>
  <c r="H98" i="1"/>
  <c r="I98" i="1" s="1"/>
  <c r="H97" i="1"/>
  <c r="I97" i="1" s="1"/>
  <c r="H96" i="1"/>
  <c r="I96" i="1" s="1"/>
  <c r="H95" i="1"/>
  <c r="H94" i="1"/>
  <c r="I94" i="1" s="1"/>
  <c r="H93" i="1"/>
  <c r="I93" i="1" s="1"/>
  <c r="H92" i="1"/>
  <c r="I92" i="1" s="1"/>
  <c r="H91" i="1"/>
  <c r="I91" i="1" s="1"/>
  <c r="H90" i="1"/>
  <c r="I90" i="1" s="1"/>
  <c r="H89" i="1"/>
  <c r="I89" i="1" s="1"/>
  <c r="H88" i="1"/>
  <c r="H87" i="1"/>
  <c r="H86" i="1"/>
  <c r="I86" i="1" s="1"/>
  <c r="H85" i="1"/>
  <c r="I85" i="1" s="1"/>
  <c r="H84" i="1"/>
  <c r="I84" i="1" s="1"/>
  <c r="H83" i="1"/>
  <c r="I83" i="1" s="1"/>
  <c r="H82" i="1"/>
  <c r="I82" i="1" s="1"/>
  <c r="H81" i="1"/>
  <c r="I81" i="1" s="1"/>
  <c r="H80" i="1"/>
  <c r="I80" i="1" s="1"/>
  <c r="H79" i="1"/>
  <c r="H78" i="1"/>
  <c r="I78" i="1" s="1"/>
  <c r="H77" i="1"/>
  <c r="I77" i="1" s="1"/>
  <c r="H76" i="1"/>
  <c r="I76" i="1" s="1"/>
  <c r="H75" i="1"/>
  <c r="I75" i="1" s="1"/>
  <c r="H74" i="1"/>
  <c r="H73" i="1"/>
  <c r="I73" i="1" s="1"/>
  <c r="H72" i="1"/>
  <c r="H71" i="1"/>
  <c r="H70" i="1"/>
  <c r="H69" i="1"/>
  <c r="I69" i="1" s="1"/>
  <c r="H68" i="1"/>
  <c r="H67" i="1"/>
  <c r="I67" i="1" s="1"/>
  <c r="H66" i="1"/>
  <c r="H65" i="1"/>
  <c r="H64" i="1"/>
  <c r="I64" i="1" s="1"/>
  <c r="H63" i="1"/>
  <c r="I63" i="1" s="1"/>
  <c r="H62" i="1"/>
  <c r="H61" i="1"/>
  <c r="I61" i="1" s="1"/>
  <c r="H60" i="1"/>
  <c r="H59" i="1"/>
  <c r="I59" i="1" s="1"/>
  <c r="H58" i="1"/>
  <c r="H57" i="1"/>
  <c r="H56" i="1"/>
  <c r="H55" i="1"/>
  <c r="H54" i="1"/>
  <c r="H53" i="1"/>
  <c r="I53" i="1" s="1"/>
  <c r="H52" i="1"/>
  <c r="H51" i="1"/>
  <c r="I51" i="1" s="1"/>
  <c r="H50" i="1"/>
  <c r="H49" i="1"/>
  <c r="H48" i="1"/>
  <c r="I48" i="1" s="1"/>
  <c r="H47" i="1"/>
  <c r="I47" i="1" s="1"/>
  <c r="H46" i="1"/>
  <c r="H45" i="1"/>
  <c r="I45" i="1" s="1"/>
  <c r="H44" i="1"/>
  <c r="H43" i="1"/>
  <c r="I43" i="1" s="1"/>
  <c r="H42" i="1"/>
  <c r="H41" i="1"/>
  <c r="H40" i="1"/>
  <c r="H39" i="1"/>
  <c r="H38" i="1"/>
  <c r="H37" i="1"/>
  <c r="I37" i="1" s="1"/>
  <c r="H36" i="1"/>
  <c r="H35" i="1"/>
  <c r="I35" i="1" s="1"/>
  <c r="H34" i="1"/>
  <c r="H33" i="1"/>
  <c r="H32" i="1"/>
  <c r="H31" i="1"/>
  <c r="I31" i="1" s="1"/>
  <c r="H30" i="1"/>
  <c r="H29" i="1"/>
  <c r="I29" i="1" s="1"/>
  <c r="H28" i="1"/>
  <c r="H27" i="1"/>
  <c r="I27" i="1" s="1"/>
  <c r="H26" i="1"/>
  <c r="H25" i="1"/>
  <c r="H24" i="1"/>
  <c r="H23" i="1"/>
  <c r="H22" i="1"/>
  <c r="H21" i="1"/>
  <c r="I21" i="1" s="1"/>
  <c r="H20" i="1"/>
  <c r="H19" i="1"/>
  <c r="I19" i="1" s="1"/>
  <c r="H18" i="1"/>
  <c r="H17" i="1"/>
  <c r="H16" i="1"/>
  <c r="I16" i="1" s="1"/>
  <c r="H15" i="1"/>
  <c r="I15" i="1" s="1"/>
  <c r="H14" i="1"/>
  <c r="H13" i="1"/>
  <c r="I13" i="1" s="1"/>
  <c r="H12" i="1"/>
  <c r="H11" i="1"/>
  <c r="I11" i="1" s="1"/>
  <c r="H10" i="1"/>
  <c r="H9" i="1"/>
  <c r="H8" i="1"/>
  <c r="H7" i="1"/>
  <c r="H6" i="1"/>
  <c r="B111" i="14"/>
  <c r="G111" i="14" s="1"/>
  <c r="AB10" i="1"/>
  <c r="AB11" i="1"/>
  <c r="AB12" i="1"/>
  <c r="AB14" i="1"/>
  <c r="AB15" i="1"/>
  <c r="AB18" i="1"/>
  <c r="AB19" i="1"/>
  <c r="AB20" i="1"/>
  <c r="AB22" i="1"/>
  <c r="AB23" i="1"/>
  <c r="AB26" i="1"/>
  <c r="AB27" i="1"/>
  <c r="AB28" i="1"/>
  <c r="AB30" i="1"/>
  <c r="AB31" i="1"/>
  <c r="AB34" i="1"/>
  <c r="AB35" i="1"/>
  <c r="AB36" i="1"/>
  <c r="AB38" i="1"/>
  <c r="AB39" i="1"/>
  <c r="AB40" i="1"/>
  <c r="AB42" i="1"/>
  <c r="AB43" i="1"/>
  <c r="AB44" i="1"/>
  <c r="AB46" i="1"/>
  <c r="AB47" i="1"/>
  <c r="AB50" i="1"/>
  <c r="AB51" i="1"/>
  <c r="AB52" i="1"/>
  <c r="AB54" i="1"/>
  <c r="AB55" i="1"/>
  <c r="AB58" i="1"/>
  <c r="AB59" i="1"/>
  <c r="AB60" i="1"/>
  <c r="AB62" i="1"/>
  <c r="AB63" i="1"/>
  <c r="AB66" i="1"/>
  <c r="AB67" i="1"/>
  <c r="AB68" i="1"/>
  <c r="AB70" i="1"/>
  <c r="AB71" i="1"/>
  <c r="AB74" i="1"/>
  <c r="AB75" i="1"/>
  <c r="AB76" i="1"/>
  <c r="AB78" i="1"/>
  <c r="AB79" i="1"/>
  <c r="AB82" i="1"/>
  <c r="AB83" i="1"/>
  <c r="AB84" i="1"/>
  <c r="AB86" i="1"/>
  <c r="AB87" i="1"/>
  <c r="AB88" i="1"/>
  <c r="AB90" i="1"/>
  <c r="AB91" i="1"/>
  <c r="AB92" i="1"/>
  <c r="AB94" i="1"/>
  <c r="AB95" i="1"/>
  <c r="AB98" i="1"/>
  <c r="AB99" i="1"/>
  <c r="AB100" i="1"/>
  <c r="AB102" i="1"/>
  <c r="AB103" i="1"/>
  <c r="AC10" i="1"/>
  <c r="AC11" i="1"/>
  <c r="AC12" i="1"/>
  <c r="AC14" i="1"/>
  <c r="AC15" i="1"/>
  <c r="AC18" i="1"/>
  <c r="AC19" i="1"/>
  <c r="AC20" i="1"/>
  <c r="AC22" i="1"/>
  <c r="AC23" i="1"/>
  <c r="AC26" i="1"/>
  <c r="AC27" i="1"/>
  <c r="AC28" i="1"/>
  <c r="AC30" i="1"/>
  <c r="AC31" i="1"/>
  <c r="AC34" i="1"/>
  <c r="AC35" i="1"/>
  <c r="AC36" i="1"/>
  <c r="AC38" i="1"/>
  <c r="AC39" i="1"/>
  <c r="AC42" i="1"/>
  <c r="AC43" i="1"/>
  <c r="AC44" i="1"/>
  <c r="AC46" i="1"/>
  <c r="AC47" i="1"/>
  <c r="AC50" i="1"/>
  <c r="AC51" i="1"/>
  <c r="AC52" i="1"/>
  <c r="AC54" i="1"/>
  <c r="AC55" i="1"/>
  <c r="AC58" i="1"/>
  <c r="AC59" i="1"/>
  <c r="AC60" i="1"/>
  <c r="AC62" i="1"/>
  <c r="AC63" i="1"/>
  <c r="AC66" i="1"/>
  <c r="AC67" i="1"/>
  <c r="AC68" i="1"/>
  <c r="AC70" i="1"/>
  <c r="AC71" i="1"/>
  <c r="AC74" i="1"/>
  <c r="AC75" i="1"/>
  <c r="AC76" i="1"/>
  <c r="AC78" i="1"/>
  <c r="AC79" i="1"/>
  <c r="AC82" i="1"/>
  <c r="AC83" i="1"/>
  <c r="AC84" i="1"/>
  <c r="AC86" i="1"/>
  <c r="AC87" i="1"/>
  <c r="AC88" i="1"/>
  <c r="AC90" i="1"/>
  <c r="AC91" i="1"/>
  <c r="AC92" i="1"/>
  <c r="AC94" i="1"/>
  <c r="AC95" i="1"/>
  <c r="AC98" i="1"/>
  <c r="AC99" i="1"/>
  <c r="AC100" i="1"/>
  <c r="AC102" i="1"/>
  <c r="AC103" i="1"/>
  <c r="AD10" i="1"/>
  <c r="AD11" i="1"/>
  <c r="AD12" i="1"/>
  <c r="AD14" i="1"/>
  <c r="AD15" i="1"/>
  <c r="AD16" i="1"/>
  <c r="AD18" i="1"/>
  <c r="AD19" i="1"/>
  <c r="AD20" i="1"/>
  <c r="AD22" i="1"/>
  <c r="AD23" i="1"/>
  <c r="AD26" i="1"/>
  <c r="AD27" i="1"/>
  <c r="AD28" i="1"/>
  <c r="AD30" i="1"/>
  <c r="AD31" i="1"/>
  <c r="AD34" i="1"/>
  <c r="AD35" i="1"/>
  <c r="AD36" i="1"/>
  <c r="AD38" i="1"/>
  <c r="AD39" i="1"/>
  <c r="AD42" i="1"/>
  <c r="AD43" i="1"/>
  <c r="AD44" i="1"/>
  <c r="AD46" i="1"/>
  <c r="AD47" i="1"/>
  <c r="AD50" i="1"/>
  <c r="AD51" i="1"/>
  <c r="AD52" i="1"/>
  <c r="AD54" i="1"/>
  <c r="AD55" i="1"/>
  <c r="AD58" i="1"/>
  <c r="AD59" i="1"/>
  <c r="AD60" i="1"/>
  <c r="AD62" i="1"/>
  <c r="AD63" i="1"/>
  <c r="AD64" i="1"/>
  <c r="AD66" i="1"/>
  <c r="AD67" i="1"/>
  <c r="AD68" i="1"/>
  <c r="AD70" i="1"/>
  <c r="AD71" i="1"/>
  <c r="AD74" i="1"/>
  <c r="AD75" i="1"/>
  <c r="AD76" i="1"/>
  <c r="AD78" i="1"/>
  <c r="AD79" i="1"/>
  <c r="AD82" i="1"/>
  <c r="AD83" i="1"/>
  <c r="AD84" i="1"/>
  <c r="AD86" i="1"/>
  <c r="AD87" i="1"/>
  <c r="AD90" i="1"/>
  <c r="AD91" i="1"/>
  <c r="AD92" i="1"/>
  <c r="AD94" i="1"/>
  <c r="AD95" i="1"/>
  <c r="AD98" i="1"/>
  <c r="AD99" i="1"/>
  <c r="AD100" i="1"/>
  <c r="AD102" i="1"/>
  <c r="AD103" i="1"/>
  <c r="AE10" i="1"/>
  <c r="AE11" i="1"/>
  <c r="AE12" i="1"/>
  <c r="AE14" i="1"/>
  <c r="AE15" i="1"/>
  <c r="AE18" i="1"/>
  <c r="AE19" i="1"/>
  <c r="AE20" i="1"/>
  <c r="AE22" i="1"/>
  <c r="AE23" i="1"/>
  <c r="AE26" i="1"/>
  <c r="AE27" i="1"/>
  <c r="AE28" i="1"/>
  <c r="AE30" i="1"/>
  <c r="AE31" i="1"/>
  <c r="AE34" i="1"/>
  <c r="AE35" i="1"/>
  <c r="AE36" i="1"/>
  <c r="AE38" i="1"/>
  <c r="AE39" i="1"/>
  <c r="AE42" i="1"/>
  <c r="AE43" i="1"/>
  <c r="AE44" i="1"/>
  <c r="AE46" i="1"/>
  <c r="AE47" i="1"/>
  <c r="AE50" i="1"/>
  <c r="AE51" i="1"/>
  <c r="AE52" i="1"/>
  <c r="AE54" i="1"/>
  <c r="AE55" i="1"/>
  <c r="AE58" i="1"/>
  <c r="AE59" i="1"/>
  <c r="AE60" i="1"/>
  <c r="AE62" i="1"/>
  <c r="AE63" i="1"/>
  <c r="AE66" i="1"/>
  <c r="AE67" i="1"/>
  <c r="AE68" i="1"/>
  <c r="AE70" i="1"/>
  <c r="AE71" i="1"/>
  <c r="AE74" i="1"/>
  <c r="AE75" i="1"/>
  <c r="AE76" i="1"/>
  <c r="AE78" i="1"/>
  <c r="AE79" i="1"/>
  <c r="AE82" i="1"/>
  <c r="AE83" i="1"/>
  <c r="AE84" i="1"/>
  <c r="AE86" i="1"/>
  <c r="AE87" i="1"/>
  <c r="AE90" i="1"/>
  <c r="AE91" i="1"/>
  <c r="AE92" i="1"/>
  <c r="AE94" i="1"/>
  <c r="AE95" i="1"/>
  <c r="AE98" i="1"/>
  <c r="AE99" i="1"/>
  <c r="AE100" i="1"/>
  <c r="AE102" i="1"/>
  <c r="AE103" i="1"/>
  <c r="AF10" i="1"/>
  <c r="AF11" i="1"/>
  <c r="AF12" i="1"/>
  <c r="AF14" i="1"/>
  <c r="AF15" i="1"/>
  <c r="AF18" i="1"/>
  <c r="AF19" i="1"/>
  <c r="AF20" i="1"/>
  <c r="AF22" i="1"/>
  <c r="AF23" i="1"/>
  <c r="AF26" i="1"/>
  <c r="AF27" i="1"/>
  <c r="AF28" i="1"/>
  <c r="AF30" i="1"/>
  <c r="AF31" i="1"/>
  <c r="AF34" i="1"/>
  <c r="AF35" i="1"/>
  <c r="AF36" i="1"/>
  <c r="AF38" i="1"/>
  <c r="AF39" i="1"/>
  <c r="AF40" i="1"/>
  <c r="AF42" i="1"/>
  <c r="AF43" i="1"/>
  <c r="AF44" i="1"/>
  <c r="AF46" i="1"/>
  <c r="AF47" i="1"/>
  <c r="AF50" i="1"/>
  <c r="AF51" i="1"/>
  <c r="AF52" i="1"/>
  <c r="AF54" i="1"/>
  <c r="AF55" i="1"/>
  <c r="AF58" i="1"/>
  <c r="AF59" i="1"/>
  <c r="AF60" i="1"/>
  <c r="AF62" i="1"/>
  <c r="AF63" i="1"/>
  <c r="AF66" i="1"/>
  <c r="AF67" i="1"/>
  <c r="AF68" i="1"/>
  <c r="AF70" i="1"/>
  <c r="AF71" i="1"/>
  <c r="AF74" i="1"/>
  <c r="AF75" i="1"/>
  <c r="AF76" i="1"/>
  <c r="AF78" i="1"/>
  <c r="AF79" i="1"/>
  <c r="AF82" i="1"/>
  <c r="AF83" i="1"/>
  <c r="AF84" i="1"/>
  <c r="AF86" i="1"/>
  <c r="AF87" i="1"/>
  <c r="AF90" i="1"/>
  <c r="AF91" i="1"/>
  <c r="AF92" i="1"/>
  <c r="AF94" i="1"/>
  <c r="AF95" i="1"/>
  <c r="AF98" i="1"/>
  <c r="AF99" i="1"/>
  <c r="AF100" i="1"/>
  <c r="AF102" i="1"/>
  <c r="AF103" i="1"/>
  <c r="AG10" i="1"/>
  <c r="AG11" i="1"/>
  <c r="AG12" i="1"/>
  <c r="AG14" i="1"/>
  <c r="AG15" i="1"/>
  <c r="AG18" i="1"/>
  <c r="AG19" i="1"/>
  <c r="AG20" i="1"/>
  <c r="AG22" i="1"/>
  <c r="AG23" i="1"/>
  <c r="AG26" i="1"/>
  <c r="AG27" i="1"/>
  <c r="AG28" i="1"/>
  <c r="AG30" i="1"/>
  <c r="AG31" i="1"/>
  <c r="AG34" i="1"/>
  <c r="AG35" i="1"/>
  <c r="AG36" i="1"/>
  <c r="AG38" i="1"/>
  <c r="AG39" i="1"/>
  <c r="AG40" i="1"/>
  <c r="AG42" i="1"/>
  <c r="AG43" i="1"/>
  <c r="AG44" i="1"/>
  <c r="AG46" i="1"/>
  <c r="AG47" i="1"/>
  <c r="AG50" i="1"/>
  <c r="AG51" i="1"/>
  <c r="AG52" i="1"/>
  <c r="AG54" i="1"/>
  <c r="AG55" i="1"/>
  <c r="AG58" i="1"/>
  <c r="AG59" i="1"/>
  <c r="AG60" i="1"/>
  <c r="AG62" i="1"/>
  <c r="AG63" i="1"/>
  <c r="AG66" i="1"/>
  <c r="AG67" i="1"/>
  <c r="AG68" i="1"/>
  <c r="AG70" i="1"/>
  <c r="AG71" i="1"/>
  <c r="AG74" i="1"/>
  <c r="AG75" i="1"/>
  <c r="AG76" i="1"/>
  <c r="AG78" i="1"/>
  <c r="AG79" i="1"/>
  <c r="AG82" i="1"/>
  <c r="AG83" i="1"/>
  <c r="AG84" i="1"/>
  <c r="AG86" i="1"/>
  <c r="AG87" i="1"/>
  <c r="AG90" i="1"/>
  <c r="AG91" i="1"/>
  <c r="AG92" i="1"/>
  <c r="AG94" i="1"/>
  <c r="AG95" i="1"/>
  <c r="AG98" i="1"/>
  <c r="AG99" i="1"/>
  <c r="AG100" i="1"/>
  <c r="AG102" i="1"/>
  <c r="AG103" i="1"/>
  <c r="AH10" i="1"/>
  <c r="AH11" i="1"/>
  <c r="AH12" i="1"/>
  <c r="AH14" i="1"/>
  <c r="AH15" i="1"/>
  <c r="AH16" i="1"/>
  <c r="AH18" i="1"/>
  <c r="AH19" i="1"/>
  <c r="AH20" i="1"/>
  <c r="AH22" i="1"/>
  <c r="AH23" i="1"/>
  <c r="AH26" i="1"/>
  <c r="AH27" i="1"/>
  <c r="AH28" i="1"/>
  <c r="AH30" i="1"/>
  <c r="AH31" i="1"/>
  <c r="AH34" i="1"/>
  <c r="AH35" i="1"/>
  <c r="AH36" i="1"/>
  <c r="AH38" i="1"/>
  <c r="AH39" i="1"/>
  <c r="AH42" i="1"/>
  <c r="AH43" i="1"/>
  <c r="AH44" i="1"/>
  <c r="AH46" i="1"/>
  <c r="AH47" i="1"/>
  <c r="AH50" i="1"/>
  <c r="AH51" i="1"/>
  <c r="AH52" i="1"/>
  <c r="AH54" i="1"/>
  <c r="AH55" i="1"/>
  <c r="AH58" i="1"/>
  <c r="AH59" i="1"/>
  <c r="AH60" i="1"/>
  <c r="AH62" i="1"/>
  <c r="AH63" i="1"/>
  <c r="AH64" i="1"/>
  <c r="AH66" i="1"/>
  <c r="AH67" i="1"/>
  <c r="AH68" i="1"/>
  <c r="AH70" i="1"/>
  <c r="AH71" i="1"/>
  <c r="AH74" i="1"/>
  <c r="AH75" i="1"/>
  <c r="AH76" i="1"/>
  <c r="AH78" i="1"/>
  <c r="AH79" i="1"/>
  <c r="AH82" i="1"/>
  <c r="AH83" i="1"/>
  <c r="AH84" i="1"/>
  <c r="AH86" i="1"/>
  <c r="AH87" i="1"/>
  <c r="AH90" i="1"/>
  <c r="AH91" i="1"/>
  <c r="AH92" i="1"/>
  <c r="AH94" i="1"/>
  <c r="AH95" i="1"/>
  <c r="AH98" i="1"/>
  <c r="AH99" i="1"/>
  <c r="AH100" i="1"/>
  <c r="AH102" i="1"/>
  <c r="AH103" i="1"/>
  <c r="AI10" i="1"/>
  <c r="AI11" i="1"/>
  <c r="AI12" i="1"/>
  <c r="AI14" i="1"/>
  <c r="AI15" i="1"/>
  <c r="AI18" i="1"/>
  <c r="AI19" i="1"/>
  <c r="AI20" i="1"/>
  <c r="AI22" i="1"/>
  <c r="AI23" i="1"/>
  <c r="AI26" i="1"/>
  <c r="AI27" i="1"/>
  <c r="AI28" i="1"/>
  <c r="AI30" i="1"/>
  <c r="AI31" i="1"/>
  <c r="AI34" i="1"/>
  <c r="AI35" i="1"/>
  <c r="AI36" i="1"/>
  <c r="AI38" i="1"/>
  <c r="AI39" i="1"/>
  <c r="AI42" i="1"/>
  <c r="AI43" i="1"/>
  <c r="AI44" i="1"/>
  <c r="AI46" i="1"/>
  <c r="AI47" i="1"/>
  <c r="AI50" i="1"/>
  <c r="AI51" i="1"/>
  <c r="AI52" i="1"/>
  <c r="AI54" i="1"/>
  <c r="AI55" i="1"/>
  <c r="AI58" i="1"/>
  <c r="AI59" i="1"/>
  <c r="AI60" i="1"/>
  <c r="AI62" i="1"/>
  <c r="AI63" i="1"/>
  <c r="AI64" i="1"/>
  <c r="AI66" i="1"/>
  <c r="AI67" i="1"/>
  <c r="AI68" i="1"/>
  <c r="AI70" i="1"/>
  <c r="AI71" i="1"/>
  <c r="AI74" i="1"/>
  <c r="AI75" i="1"/>
  <c r="AI76" i="1"/>
  <c r="AI78" i="1"/>
  <c r="AI79" i="1"/>
  <c r="AI82" i="1"/>
  <c r="AI83" i="1"/>
  <c r="AI84" i="1"/>
  <c r="AI86" i="1"/>
  <c r="AI87" i="1"/>
  <c r="AI90" i="1"/>
  <c r="AI91" i="1"/>
  <c r="AI92" i="1"/>
  <c r="AI94" i="1"/>
  <c r="AI95" i="1"/>
  <c r="AI98" i="1"/>
  <c r="AI99" i="1"/>
  <c r="AI100" i="1"/>
  <c r="AI102" i="1"/>
  <c r="AI103" i="1"/>
  <c r="AJ10" i="1"/>
  <c r="AJ11" i="1"/>
  <c r="AJ12" i="1"/>
  <c r="AJ14" i="1"/>
  <c r="AJ15" i="1"/>
  <c r="AJ18" i="1"/>
  <c r="AJ19" i="1"/>
  <c r="AJ20" i="1"/>
  <c r="AJ22" i="1"/>
  <c r="AJ23" i="1"/>
  <c r="AJ26" i="1"/>
  <c r="AJ27" i="1"/>
  <c r="AJ28" i="1"/>
  <c r="AJ30" i="1"/>
  <c r="AJ31" i="1"/>
  <c r="AJ34" i="1"/>
  <c r="AJ35" i="1"/>
  <c r="AJ36" i="1"/>
  <c r="AJ38" i="1"/>
  <c r="AJ39" i="1"/>
  <c r="AJ40" i="1"/>
  <c r="AJ42" i="1"/>
  <c r="AJ43" i="1"/>
  <c r="AJ44" i="1"/>
  <c r="AJ46" i="1"/>
  <c r="AJ47" i="1"/>
  <c r="AJ50" i="1"/>
  <c r="AJ51" i="1"/>
  <c r="AJ52" i="1"/>
  <c r="AJ54" i="1"/>
  <c r="AJ55" i="1"/>
  <c r="AJ58" i="1"/>
  <c r="AJ59" i="1"/>
  <c r="AJ60" i="1"/>
  <c r="AJ62" i="1"/>
  <c r="AJ63" i="1"/>
  <c r="AJ66" i="1"/>
  <c r="AJ67" i="1"/>
  <c r="AJ68" i="1"/>
  <c r="AJ70" i="1"/>
  <c r="AJ71" i="1"/>
  <c r="AJ74" i="1"/>
  <c r="AJ75" i="1"/>
  <c r="AJ76" i="1"/>
  <c r="AJ78" i="1"/>
  <c r="AJ79" i="1"/>
  <c r="AJ82" i="1"/>
  <c r="AJ83" i="1"/>
  <c r="AJ84" i="1"/>
  <c r="AJ86" i="1"/>
  <c r="AJ87" i="1"/>
  <c r="AJ90" i="1"/>
  <c r="AJ91" i="1"/>
  <c r="AJ92" i="1"/>
  <c r="AJ94" i="1"/>
  <c r="AJ95" i="1"/>
  <c r="AJ98" i="1"/>
  <c r="AJ99" i="1"/>
  <c r="AJ100" i="1"/>
  <c r="AJ102" i="1"/>
  <c r="AJ103" i="1"/>
  <c r="AK10" i="1"/>
  <c r="AK11" i="1"/>
  <c r="AK12" i="1"/>
  <c r="AK14" i="1"/>
  <c r="AK15" i="1"/>
  <c r="AK18" i="1"/>
  <c r="AK19" i="1"/>
  <c r="AK20" i="1"/>
  <c r="AK22" i="1"/>
  <c r="AK23" i="1"/>
  <c r="AK26" i="1"/>
  <c r="AK27" i="1"/>
  <c r="AK28" i="1"/>
  <c r="AK30" i="1"/>
  <c r="AK31" i="1"/>
  <c r="AK34" i="1"/>
  <c r="AK35" i="1"/>
  <c r="AK36" i="1"/>
  <c r="AK38" i="1"/>
  <c r="AK39" i="1"/>
  <c r="AK42" i="1"/>
  <c r="AK43" i="1"/>
  <c r="AK44" i="1"/>
  <c r="AK46" i="1"/>
  <c r="AK47" i="1"/>
  <c r="AK50" i="1"/>
  <c r="AK51" i="1"/>
  <c r="AK52" i="1"/>
  <c r="AK54" i="1"/>
  <c r="AK55" i="1"/>
  <c r="AK58" i="1"/>
  <c r="AK59" i="1"/>
  <c r="AK60" i="1"/>
  <c r="AK62" i="1"/>
  <c r="AK63" i="1"/>
  <c r="AK66" i="1"/>
  <c r="AK67" i="1"/>
  <c r="AK68" i="1"/>
  <c r="AK70" i="1"/>
  <c r="AK71" i="1"/>
  <c r="AK74" i="1"/>
  <c r="AK75" i="1"/>
  <c r="AK76" i="1"/>
  <c r="AK78" i="1"/>
  <c r="AK79" i="1"/>
  <c r="AK82" i="1"/>
  <c r="AK83" i="1"/>
  <c r="AK84" i="1"/>
  <c r="AK86" i="1"/>
  <c r="AK87" i="1"/>
  <c r="AK88" i="1"/>
  <c r="AK90" i="1"/>
  <c r="AK91" i="1"/>
  <c r="AK92" i="1"/>
  <c r="AK94" i="1"/>
  <c r="AK95" i="1"/>
  <c r="AK98" i="1"/>
  <c r="AK99" i="1"/>
  <c r="AK100" i="1"/>
  <c r="AK102" i="1"/>
  <c r="AK103" i="1"/>
  <c r="AL10" i="1"/>
  <c r="AL11" i="1"/>
  <c r="AL12" i="1"/>
  <c r="AL14" i="1"/>
  <c r="AL15" i="1"/>
  <c r="AL16" i="1"/>
  <c r="AL18" i="1"/>
  <c r="AL19" i="1"/>
  <c r="AL20" i="1"/>
  <c r="AL22" i="1"/>
  <c r="AL23" i="1"/>
  <c r="AL26" i="1"/>
  <c r="AL27" i="1"/>
  <c r="AL28" i="1"/>
  <c r="AL30" i="1"/>
  <c r="AL31" i="1"/>
  <c r="AL34" i="1"/>
  <c r="AL35" i="1"/>
  <c r="AL36" i="1"/>
  <c r="AL38" i="1"/>
  <c r="AL39" i="1"/>
  <c r="AL42" i="1"/>
  <c r="AL43" i="1"/>
  <c r="AL44" i="1"/>
  <c r="AL46" i="1"/>
  <c r="AL47" i="1"/>
  <c r="AL50" i="1"/>
  <c r="AL51" i="1"/>
  <c r="AL52" i="1"/>
  <c r="AL54" i="1"/>
  <c r="AL55" i="1"/>
  <c r="AL58" i="1"/>
  <c r="AL59" i="1"/>
  <c r="AL60" i="1"/>
  <c r="AL62" i="1"/>
  <c r="AL63" i="1"/>
  <c r="AL66" i="1"/>
  <c r="AL67" i="1"/>
  <c r="AL68" i="1"/>
  <c r="AL70" i="1"/>
  <c r="AL71" i="1"/>
  <c r="AL74" i="1"/>
  <c r="AL75" i="1"/>
  <c r="AL76" i="1"/>
  <c r="AL78" i="1"/>
  <c r="AL79" i="1"/>
  <c r="AL82" i="1"/>
  <c r="AL83" i="1"/>
  <c r="AL84" i="1"/>
  <c r="AL86" i="1"/>
  <c r="AL87" i="1"/>
  <c r="AL90" i="1"/>
  <c r="AL91" i="1"/>
  <c r="AL92" i="1"/>
  <c r="AL94" i="1"/>
  <c r="AL95" i="1"/>
  <c r="AL96" i="1"/>
  <c r="AL98" i="1"/>
  <c r="AL99" i="1"/>
  <c r="AL100" i="1"/>
  <c r="AL102" i="1"/>
  <c r="AL103" i="1"/>
  <c r="AM10" i="1"/>
  <c r="AM11" i="1"/>
  <c r="AM12" i="1"/>
  <c r="AM14" i="1"/>
  <c r="AM15" i="1"/>
  <c r="AM18" i="1"/>
  <c r="AM19" i="1"/>
  <c r="AM20" i="1"/>
  <c r="AM22" i="1"/>
  <c r="AM23" i="1"/>
  <c r="AM26" i="1"/>
  <c r="AM27" i="1"/>
  <c r="AM28" i="1"/>
  <c r="AM30" i="1"/>
  <c r="AM31" i="1"/>
  <c r="AM34" i="1"/>
  <c r="AM35" i="1"/>
  <c r="AM36" i="1"/>
  <c r="AM38" i="1"/>
  <c r="AM39" i="1"/>
  <c r="AM42" i="1"/>
  <c r="AM43" i="1"/>
  <c r="AM44" i="1"/>
  <c r="AM46" i="1"/>
  <c r="AM47" i="1"/>
  <c r="AM48" i="1"/>
  <c r="AM50" i="1"/>
  <c r="AM51" i="1"/>
  <c r="AM52" i="1"/>
  <c r="AM54" i="1"/>
  <c r="AM55" i="1"/>
  <c r="AM58" i="1"/>
  <c r="AM59" i="1"/>
  <c r="AM60" i="1"/>
  <c r="AM62" i="1"/>
  <c r="AM63" i="1"/>
  <c r="AM66" i="1"/>
  <c r="AM67" i="1"/>
  <c r="AM68" i="1"/>
  <c r="AM70" i="1"/>
  <c r="AM71" i="1"/>
  <c r="AM74" i="1"/>
  <c r="AM75" i="1"/>
  <c r="AM76" i="1"/>
  <c r="AM78" i="1"/>
  <c r="AM79" i="1"/>
  <c r="AM82" i="1"/>
  <c r="AM83" i="1"/>
  <c r="AM84" i="1"/>
  <c r="AM86" i="1"/>
  <c r="AM87" i="1"/>
  <c r="AM90" i="1"/>
  <c r="AM91" i="1"/>
  <c r="AM92" i="1"/>
  <c r="AM94" i="1"/>
  <c r="AM95" i="1"/>
  <c r="AM98" i="1"/>
  <c r="AM99" i="1"/>
  <c r="AM100" i="1"/>
  <c r="AM102" i="1"/>
  <c r="AM103" i="1"/>
  <c r="BY23" i="15"/>
  <c r="Q35" i="9" s="1"/>
  <c r="BZ23" i="15"/>
  <c r="CA23" i="15"/>
  <c r="Q35" i="8" s="1"/>
  <c r="CB23" i="15"/>
  <c r="Q35" i="3" s="1"/>
  <c r="CC23" i="15"/>
  <c r="Q35" i="6" s="1"/>
  <c r="CD23" i="15"/>
  <c r="Q35" i="10" s="1"/>
  <c r="CE23" i="15"/>
  <c r="Q35" i="11" s="1"/>
  <c r="CF23" i="15"/>
  <c r="Q35" i="12" s="1"/>
  <c r="CG23" i="15"/>
  <c r="Q35" i="13" s="1"/>
  <c r="BY24" i="15"/>
  <c r="BZ24" i="15"/>
  <c r="Q36" i="7" s="1"/>
  <c r="CA24" i="15"/>
  <c r="Q36" i="8" s="1"/>
  <c r="CB24" i="15"/>
  <c r="Q36" i="3" s="1"/>
  <c r="CC24" i="15"/>
  <c r="Q36" i="6" s="1"/>
  <c r="CD24" i="15"/>
  <c r="Q36" i="10" s="1"/>
  <c r="CE24" i="15"/>
  <c r="Q36" i="11" s="1"/>
  <c r="CF24" i="15"/>
  <c r="Q36" i="12" s="1"/>
  <c r="CG24" i="15"/>
  <c r="BY25" i="15"/>
  <c r="Q37" i="9" s="1"/>
  <c r="BZ25" i="15"/>
  <c r="CA25" i="15"/>
  <c r="Q37" i="8" s="1"/>
  <c r="CB25" i="15"/>
  <c r="Q37" i="3" s="1"/>
  <c r="CC25" i="15"/>
  <c r="Q37" i="6" s="1"/>
  <c r="CD25" i="15"/>
  <c r="Q37" i="10" s="1"/>
  <c r="CE25" i="15"/>
  <c r="Q37" i="11" s="1"/>
  <c r="CF25" i="15"/>
  <c r="CG25" i="15"/>
  <c r="Q37" i="13" s="1"/>
  <c r="BY26" i="15"/>
  <c r="Q38" i="9" s="1"/>
  <c r="BZ26" i="15"/>
  <c r="Q38" i="7" s="1"/>
  <c r="CA26" i="15"/>
  <c r="Q38" i="8" s="1"/>
  <c r="CB26" i="15"/>
  <c r="Q38" i="3" s="1"/>
  <c r="CC26" i="15"/>
  <c r="Q38" i="6" s="1"/>
  <c r="CD26" i="15"/>
  <c r="Q38" i="10" s="1"/>
  <c r="CE26" i="15"/>
  <c r="CF26" i="15"/>
  <c r="Q38" i="12" s="1"/>
  <c r="CG26" i="15"/>
  <c r="Q38" i="13" s="1"/>
  <c r="BY27" i="15"/>
  <c r="Q39" i="9" s="1"/>
  <c r="BZ27" i="15"/>
  <c r="Q39" i="7" s="1"/>
  <c r="CA27" i="15"/>
  <c r="Q39" i="8" s="1"/>
  <c r="CB27" i="15"/>
  <c r="CC27" i="15"/>
  <c r="Q39" i="6" s="1"/>
  <c r="CD27" i="15"/>
  <c r="CE27" i="15"/>
  <c r="Q39" i="11" s="1"/>
  <c r="CF27" i="15"/>
  <c r="Q39" i="12" s="1"/>
  <c r="CG27" i="15"/>
  <c r="Q39" i="13" s="1"/>
  <c r="BY28" i="15"/>
  <c r="Q40" i="9" s="1"/>
  <c r="BZ28" i="15"/>
  <c r="Q40" i="7" s="1"/>
  <c r="CA28" i="15"/>
  <c r="CB28" i="15"/>
  <c r="Q40" i="3" s="1"/>
  <c r="CC28" i="15"/>
  <c r="CD28" i="15"/>
  <c r="Q40" i="10" s="1"/>
  <c r="CE28" i="15"/>
  <c r="Q40" i="11" s="1"/>
  <c r="CF28" i="15"/>
  <c r="Q40" i="12" s="1"/>
  <c r="CG28" i="15"/>
  <c r="Q40" i="13" s="1"/>
  <c r="BY29" i="15"/>
  <c r="Q41" i="9" s="1"/>
  <c r="BZ29" i="15"/>
  <c r="CA29" i="15"/>
  <c r="Q41" i="8" s="1"/>
  <c r="CB29" i="15"/>
  <c r="CC29" i="15"/>
  <c r="Q41" i="6" s="1"/>
  <c r="CD29" i="15"/>
  <c r="Q41" i="10" s="1"/>
  <c r="CE29" i="15"/>
  <c r="Q41" i="11" s="1"/>
  <c r="CF29" i="15"/>
  <c r="Q41" i="12" s="1"/>
  <c r="CG29" i="15"/>
  <c r="Q41" i="13" s="1"/>
  <c r="BY30" i="15"/>
  <c r="Q42" i="9" s="1"/>
  <c r="BZ30" i="15"/>
  <c r="Q42" i="7" s="1"/>
  <c r="CA30" i="15"/>
  <c r="CB30" i="15"/>
  <c r="Q42" i="3" s="1"/>
  <c r="CC30" i="15"/>
  <c r="Q42" i="6" s="1"/>
  <c r="CD30" i="15"/>
  <c r="Q42" i="10" s="1"/>
  <c r="CE30" i="15"/>
  <c r="Q42" i="11" s="1"/>
  <c r="CF30" i="15"/>
  <c r="Q42" i="12" s="1"/>
  <c r="CG30" i="15"/>
  <c r="Q42" i="13" s="1"/>
  <c r="BY31" i="15"/>
  <c r="Q43" i="9" s="1"/>
  <c r="BZ31" i="15"/>
  <c r="CA31" i="15"/>
  <c r="CB31" i="15"/>
  <c r="CC31" i="15"/>
  <c r="Q43" i="6" s="1"/>
  <c r="CD31" i="15"/>
  <c r="Q43" i="10" s="1"/>
  <c r="CE31" i="15"/>
  <c r="Q43" i="11" s="1"/>
  <c r="CF31" i="15"/>
  <c r="Q43" i="12" s="1"/>
  <c r="CG31" i="15"/>
  <c r="Q43" i="13" s="1"/>
  <c r="BY32" i="15"/>
  <c r="BZ32" i="15"/>
  <c r="Q44" i="7" s="1"/>
  <c r="CA32" i="15"/>
  <c r="CB32" i="15"/>
  <c r="Q44" i="3" s="1"/>
  <c r="CC32" i="15"/>
  <c r="Q44" i="6" s="1"/>
  <c r="CD32" i="15"/>
  <c r="Q44" i="10" s="1"/>
  <c r="CE32" i="15"/>
  <c r="Q44" i="11" s="1"/>
  <c r="CF32" i="15"/>
  <c r="Q44" i="12" s="1"/>
  <c r="CG32" i="15"/>
  <c r="BY33" i="15"/>
  <c r="Q45" i="9" s="1"/>
  <c r="BZ33" i="15"/>
  <c r="CA33" i="15"/>
  <c r="Q45" i="8" s="1"/>
  <c r="CB33" i="15"/>
  <c r="Q45" i="3" s="1"/>
  <c r="CC33" i="15"/>
  <c r="Q45" i="6" s="1"/>
  <c r="CD33" i="15"/>
  <c r="Q45" i="10" s="1"/>
  <c r="CE33" i="15"/>
  <c r="Q45" i="11" s="1"/>
  <c r="CF33" i="15"/>
  <c r="CG33" i="15"/>
  <c r="Q45" i="13" s="1"/>
  <c r="BY34" i="15"/>
  <c r="BZ34" i="15"/>
  <c r="Q46" i="7" s="1"/>
  <c r="CA34" i="15"/>
  <c r="Q46" i="8" s="1"/>
  <c r="CB34" i="15"/>
  <c r="Q46" i="3" s="1"/>
  <c r="CC34" i="15"/>
  <c r="Q46" i="6" s="1"/>
  <c r="CD34" i="15"/>
  <c r="Q46" i="10" s="1"/>
  <c r="CE34" i="15"/>
  <c r="CF34" i="15"/>
  <c r="Q46" i="12" s="1"/>
  <c r="CG34" i="15"/>
  <c r="Q46" i="13" s="1"/>
  <c r="BY35" i="15"/>
  <c r="Q47" i="9" s="1"/>
  <c r="BZ35" i="15"/>
  <c r="Q47" i="7" s="1"/>
  <c r="CA35" i="15"/>
  <c r="Q47" i="8" s="1"/>
  <c r="CB35" i="15"/>
  <c r="Q47" i="3" s="1"/>
  <c r="CC35" i="15"/>
  <c r="Q47" i="6" s="1"/>
  <c r="CD35" i="15"/>
  <c r="CE35" i="15"/>
  <c r="Q47" i="11" s="1"/>
  <c r="CF35" i="15"/>
  <c r="Q47" i="12" s="1"/>
  <c r="CG35" i="15"/>
  <c r="Q47" i="13" s="1"/>
  <c r="BY36" i="15"/>
  <c r="Q48" i="9" s="1"/>
  <c r="BZ36" i="15"/>
  <c r="Q48" i="7" s="1"/>
  <c r="CA36" i="15"/>
  <c r="CB36" i="15"/>
  <c r="Q48" i="3" s="1"/>
  <c r="CC36" i="15"/>
  <c r="CD36" i="15"/>
  <c r="Q48" i="10" s="1"/>
  <c r="CE36" i="15"/>
  <c r="Q48" i="11" s="1"/>
  <c r="CF36" i="15"/>
  <c r="Q48" i="12" s="1"/>
  <c r="CG36" i="15"/>
  <c r="Q48" i="13" s="1"/>
  <c r="BY37" i="15"/>
  <c r="Q49" i="9" s="1"/>
  <c r="BZ37" i="15"/>
  <c r="Q49" i="7" s="1"/>
  <c r="CA37" i="15"/>
  <c r="Q49" i="8" s="1"/>
  <c r="CB37" i="15"/>
  <c r="CC37" i="15"/>
  <c r="Q49" i="6" s="1"/>
  <c r="CD37" i="15"/>
  <c r="Q49" i="10" s="1"/>
  <c r="CE37" i="15"/>
  <c r="Q49" i="11" s="1"/>
  <c r="CF37" i="15"/>
  <c r="Q49" i="12" s="1"/>
  <c r="CG37" i="15"/>
  <c r="Q49" i="13" s="1"/>
  <c r="BY38" i="15"/>
  <c r="BZ38" i="15"/>
  <c r="Q50" i="7" s="1"/>
  <c r="CA38" i="15"/>
  <c r="CB38" i="15"/>
  <c r="Q50" i="3" s="1"/>
  <c r="CC38" i="15"/>
  <c r="Q50" i="6" s="1"/>
  <c r="CD38" i="15"/>
  <c r="Q50" i="10" s="1"/>
  <c r="CE38" i="15"/>
  <c r="Q50" i="11" s="1"/>
  <c r="CF38" i="15"/>
  <c r="Q50" i="12" s="1"/>
  <c r="CG38" i="15"/>
  <c r="Q50" i="13" s="1"/>
  <c r="BY39" i="15"/>
  <c r="Q51" i="9" s="1"/>
  <c r="BZ39" i="15"/>
  <c r="CA39" i="15"/>
  <c r="Q51" i="8" s="1"/>
  <c r="CB39" i="15"/>
  <c r="Q51" i="3" s="1"/>
  <c r="CC39" i="15"/>
  <c r="Q51" i="6" s="1"/>
  <c r="CD39" i="15"/>
  <c r="Q51" i="10" s="1"/>
  <c r="CE39" i="15"/>
  <c r="Q51" i="11" s="1"/>
  <c r="CF39" i="15"/>
  <c r="Q51" i="12" s="1"/>
  <c r="CG39" i="15"/>
  <c r="Q51" i="13" s="1"/>
  <c r="BY40" i="15"/>
  <c r="BZ40" i="15"/>
  <c r="Q52" i="7" s="1"/>
  <c r="CA40" i="15"/>
  <c r="Q52" i="8" s="1"/>
  <c r="CB40" i="15"/>
  <c r="Q52" i="3" s="1"/>
  <c r="CC40" i="15"/>
  <c r="Q52" i="6" s="1"/>
  <c r="CD40" i="15"/>
  <c r="Q52" i="10" s="1"/>
  <c r="CE40" i="15"/>
  <c r="Q52" i="11" s="1"/>
  <c r="CF40" i="15"/>
  <c r="Q52" i="12" s="1"/>
  <c r="CG40" i="15"/>
  <c r="BY41" i="15"/>
  <c r="Q53" i="9" s="1"/>
  <c r="BZ41" i="15"/>
  <c r="CA41" i="15"/>
  <c r="Q53" i="8" s="1"/>
  <c r="CB41" i="15"/>
  <c r="Q53" i="3" s="1"/>
  <c r="CC41" i="15"/>
  <c r="Q53" i="6" s="1"/>
  <c r="CD41" i="15"/>
  <c r="Q53" i="10" s="1"/>
  <c r="CE41" i="15"/>
  <c r="Q53" i="11" s="1"/>
  <c r="CF41" i="15"/>
  <c r="CG41" i="15"/>
  <c r="Q53" i="13" s="1"/>
  <c r="BY42" i="15"/>
  <c r="BZ42" i="15"/>
  <c r="Q54" i="7" s="1"/>
  <c r="CA42" i="15"/>
  <c r="Q54" i="8" s="1"/>
  <c r="CB42" i="15"/>
  <c r="Q54" i="3" s="1"/>
  <c r="CC42" i="15"/>
  <c r="Q54" i="6" s="1"/>
  <c r="CD42" i="15"/>
  <c r="Q54" i="10" s="1"/>
  <c r="CE42" i="15"/>
  <c r="CF42" i="15"/>
  <c r="Q54" i="12" s="1"/>
  <c r="CG42" i="15"/>
  <c r="Q54" i="13" s="1"/>
  <c r="BY43" i="15"/>
  <c r="Q55" i="9" s="1"/>
  <c r="BZ43" i="15"/>
  <c r="Q55" i="7" s="1"/>
  <c r="CA43" i="15"/>
  <c r="Q55" i="8" s="1"/>
  <c r="CB43" i="15"/>
  <c r="CC43" i="15"/>
  <c r="Q55" i="6" s="1"/>
  <c r="CD43" i="15"/>
  <c r="CE43" i="15"/>
  <c r="Q55" i="11" s="1"/>
  <c r="CF43" i="15"/>
  <c r="Q55" i="12" s="1"/>
  <c r="CG43" i="15"/>
  <c r="Q55" i="13" s="1"/>
  <c r="BY44" i="15"/>
  <c r="Q56" i="9" s="1"/>
  <c r="BZ44" i="15"/>
  <c r="Q56" i="7" s="1"/>
  <c r="CA44" i="15"/>
  <c r="CB44" i="15"/>
  <c r="Q56" i="3" s="1"/>
  <c r="CC44" i="15"/>
  <c r="CD44" i="15"/>
  <c r="Q56" i="10" s="1"/>
  <c r="CE44" i="15"/>
  <c r="Q56" i="11" s="1"/>
  <c r="CF44" i="15"/>
  <c r="Q56" i="12" s="1"/>
  <c r="CG44" i="15"/>
  <c r="Q56" i="13" s="1"/>
  <c r="BY45" i="15"/>
  <c r="Q57" i="9" s="1"/>
  <c r="BZ45" i="15"/>
  <c r="CA45" i="15"/>
  <c r="Q57" i="8" s="1"/>
  <c r="CB45" i="15"/>
  <c r="CC45" i="15"/>
  <c r="Q57" i="6" s="1"/>
  <c r="CD45" i="15"/>
  <c r="Q57" i="10" s="1"/>
  <c r="CE45" i="15"/>
  <c r="Q57" i="11" s="1"/>
  <c r="CF45" i="15"/>
  <c r="Q57" i="12" s="1"/>
  <c r="CG45" i="15"/>
  <c r="Q57" i="13" s="1"/>
  <c r="BY46" i="15"/>
  <c r="Q58" i="9" s="1"/>
  <c r="BZ46" i="15"/>
  <c r="Q58" i="7" s="1"/>
  <c r="CA46" i="15"/>
  <c r="CB46" i="15"/>
  <c r="CC46" i="15"/>
  <c r="Q58" i="6" s="1"/>
  <c r="CD46" i="15"/>
  <c r="Q58" i="10" s="1"/>
  <c r="CE46" i="15"/>
  <c r="Q58" i="11" s="1"/>
  <c r="CF46" i="15"/>
  <c r="Q58" i="12" s="1"/>
  <c r="CG46" i="15"/>
  <c r="Q58" i="13" s="1"/>
  <c r="BY47" i="15"/>
  <c r="Q59" i="9" s="1"/>
  <c r="BZ47" i="15"/>
  <c r="CA47" i="15"/>
  <c r="Q59" i="8" s="1"/>
  <c r="CB47" i="15"/>
  <c r="CC47" i="15"/>
  <c r="Q59" i="6" s="1"/>
  <c r="CD47" i="15"/>
  <c r="Q59" i="10" s="1"/>
  <c r="CE47" i="15"/>
  <c r="Q59" i="11" s="1"/>
  <c r="CF47" i="15"/>
  <c r="Q59" i="12" s="1"/>
  <c r="CG47" i="15"/>
  <c r="Q59" i="13" s="1"/>
  <c r="BY48" i="15"/>
  <c r="BZ48" i="15"/>
  <c r="Q60" i="7" s="1"/>
  <c r="CA48" i="15"/>
  <c r="CB48" i="15"/>
  <c r="Q60" i="3" s="1"/>
  <c r="CC48" i="15"/>
  <c r="Q60" i="6" s="1"/>
  <c r="CD48" i="15"/>
  <c r="Q60" i="10" s="1"/>
  <c r="CE48" i="15"/>
  <c r="Q60" i="11" s="1"/>
  <c r="CF48" i="15"/>
  <c r="Q60" i="12" s="1"/>
  <c r="CG48" i="15"/>
  <c r="BY49" i="15"/>
  <c r="Q61" i="9" s="1"/>
  <c r="BZ49" i="15"/>
  <c r="CA49" i="15"/>
  <c r="Q61" i="8" s="1"/>
  <c r="CB49" i="15"/>
  <c r="Q61" i="3" s="1"/>
  <c r="CC49" i="15"/>
  <c r="Q61" i="6" s="1"/>
  <c r="CD49" i="15"/>
  <c r="Q61" i="10" s="1"/>
  <c r="CE49" i="15"/>
  <c r="Q61" i="11" s="1"/>
  <c r="CF49" i="15"/>
  <c r="CG49" i="15"/>
  <c r="Q61" i="13" s="1"/>
  <c r="BY50" i="15"/>
  <c r="BZ50" i="15"/>
  <c r="Q62" i="7" s="1"/>
  <c r="CA50" i="15"/>
  <c r="Q62" i="8" s="1"/>
  <c r="CB50" i="15"/>
  <c r="Q62" i="3" s="1"/>
  <c r="CC50" i="15"/>
  <c r="Q62" i="6" s="1"/>
  <c r="CD50" i="15"/>
  <c r="Q62" i="10" s="1"/>
  <c r="CE50" i="15"/>
  <c r="CF50" i="15"/>
  <c r="Q62" i="12" s="1"/>
  <c r="CG50" i="15"/>
  <c r="Q62" i="13" s="1"/>
  <c r="BY51" i="15"/>
  <c r="Q63" i="9" s="1"/>
  <c r="BZ51" i="15"/>
  <c r="Q63" i="7" s="1"/>
  <c r="CA51" i="15"/>
  <c r="Q63" i="8" s="1"/>
  <c r="CB51" i="15"/>
  <c r="Q63" i="3" s="1"/>
  <c r="CC51" i="15"/>
  <c r="Q63" i="6" s="1"/>
  <c r="CD51" i="15"/>
  <c r="CE51" i="15"/>
  <c r="Q63" i="11" s="1"/>
  <c r="CF51" i="15"/>
  <c r="Q63" i="12" s="1"/>
  <c r="CG51" i="15"/>
  <c r="Q63" i="13" s="1"/>
  <c r="BY52" i="15"/>
  <c r="Q64" i="9" s="1"/>
  <c r="BZ52" i="15"/>
  <c r="Q64" i="7" s="1"/>
  <c r="CA52" i="15"/>
  <c r="CB52" i="15"/>
  <c r="Q64" i="3" s="1"/>
  <c r="CC52" i="15"/>
  <c r="CD52" i="15"/>
  <c r="Q64" i="10" s="1"/>
  <c r="CE52" i="15"/>
  <c r="Q64" i="11" s="1"/>
  <c r="CF52" i="15"/>
  <c r="Q64" i="12" s="1"/>
  <c r="CG52" i="15"/>
  <c r="Q64" i="13" s="1"/>
  <c r="BY53" i="15"/>
  <c r="Q65" i="9" s="1"/>
  <c r="BZ53" i="15"/>
  <c r="Q65" i="7" s="1"/>
  <c r="CA53" i="15"/>
  <c r="Q65" i="8" s="1"/>
  <c r="CB53" i="15"/>
  <c r="CC53" i="15"/>
  <c r="Q65" i="6" s="1"/>
  <c r="CD53" i="15"/>
  <c r="Q65" i="10" s="1"/>
  <c r="CE53" i="15"/>
  <c r="Q65" i="11" s="1"/>
  <c r="CF53" i="15"/>
  <c r="Q65" i="12" s="1"/>
  <c r="CG53" i="15"/>
  <c r="Q65" i="13" s="1"/>
  <c r="BY54" i="15"/>
  <c r="BZ54" i="15"/>
  <c r="Q66" i="7" s="1"/>
  <c r="CA54" i="15"/>
  <c r="CB54" i="15"/>
  <c r="Q66" i="3" s="1"/>
  <c r="CC54" i="15"/>
  <c r="Q66" i="6" s="1"/>
  <c r="CD54" i="15"/>
  <c r="Q66" i="10" s="1"/>
  <c r="CE54" i="15"/>
  <c r="Q66" i="11" s="1"/>
  <c r="CF54" i="15"/>
  <c r="Q66" i="12" s="1"/>
  <c r="CG54" i="15"/>
  <c r="Q66" i="13" s="1"/>
  <c r="BY55" i="15"/>
  <c r="Q67" i="9" s="1"/>
  <c r="BZ55" i="15"/>
  <c r="CA55" i="15"/>
  <c r="Q67" i="8" s="1"/>
  <c r="CB55" i="15"/>
  <c r="Q67" i="3" s="1"/>
  <c r="CC55" i="15"/>
  <c r="Q67" i="6" s="1"/>
  <c r="CD55" i="15"/>
  <c r="Q67" i="10" s="1"/>
  <c r="CE55" i="15"/>
  <c r="Q67" i="11" s="1"/>
  <c r="CF55" i="15"/>
  <c r="Q67" i="12" s="1"/>
  <c r="CG55" i="15"/>
  <c r="Q67" i="13" s="1"/>
  <c r="BY56" i="15"/>
  <c r="BZ56" i="15"/>
  <c r="Q68" i="7" s="1"/>
  <c r="CA56" i="15"/>
  <c r="Q68" i="8" s="1"/>
  <c r="CB56" i="15"/>
  <c r="Q68" i="3" s="1"/>
  <c r="CC56" i="15"/>
  <c r="Q68" i="6" s="1"/>
  <c r="CD56" i="15"/>
  <c r="Q68" i="10" s="1"/>
  <c r="CE56" i="15"/>
  <c r="Q68" i="11" s="1"/>
  <c r="CF56" i="15"/>
  <c r="Q68" i="12" s="1"/>
  <c r="CG56" i="15"/>
  <c r="BY57" i="15"/>
  <c r="Q69" i="9" s="1"/>
  <c r="BZ57" i="15"/>
  <c r="CA57" i="15"/>
  <c r="Q69" i="8" s="1"/>
  <c r="CB57" i="15"/>
  <c r="Q69" i="3" s="1"/>
  <c r="CC57" i="15"/>
  <c r="Q69" i="6" s="1"/>
  <c r="CD57" i="15"/>
  <c r="Q69" i="10" s="1"/>
  <c r="CE57" i="15"/>
  <c r="Q69" i="11" s="1"/>
  <c r="CF57" i="15"/>
  <c r="CG57" i="15"/>
  <c r="Q69" i="13" s="1"/>
  <c r="BY58" i="15"/>
  <c r="Q70" i="9" s="1"/>
  <c r="BZ58" i="15"/>
  <c r="Q70" i="7" s="1"/>
  <c r="CA58" i="15"/>
  <c r="Q70" i="8" s="1"/>
  <c r="CB58" i="15"/>
  <c r="Q70" i="3" s="1"/>
  <c r="CC58" i="15"/>
  <c r="Q70" i="6" s="1"/>
  <c r="CD58" i="15"/>
  <c r="Q70" i="10" s="1"/>
  <c r="CE58" i="15"/>
  <c r="CF58" i="15"/>
  <c r="Q70" i="12" s="1"/>
  <c r="CG58" i="15"/>
  <c r="Q70" i="13" s="1"/>
  <c r="BY59" i="15"/>
  <c r="Q71" i="9" s="1"/>
  <c r="BZ59" i="15"/>
  <c r="Q71" i="7" s="1"/>
  <c r="CA59" i="15"/>
  <c r="Q71" i="8" s="1"/>
  <c r="CB59" i="15"/>
  <c r="CC59" i="15"/>
  <c r="Q71" i="6" s="1"/>
  <c r="CD59" i="15"/>
  <c r="CE59" i="15"/>
  <c r="Q71" i="11" s="1"/>
  <c r="CF59" i="15"/>
  <c r="Q71" i="12" s="1"/>
  <c r="CG59" i="15"/>
  <c r="Q71" i="13" s="1"/>
  <c r="BY60" i="15"/>
  <c r="Q72" i="9" s="1"/>
  <c r="BZ60" i="15"/>
  <c r="Q72" i="7" s="1"/>
  <c r="CA60" i="15"/>
  <c r="CB60" i="15"/>
  <c r="Q72" i="3" s="1"/>
  <c r="CC60" i="15"/>
  <c r="CD60" i="15"/>
  <c r="Q72" i="10" s="1"/>
  <c r="CE60" i="15"/>
  <c r="Q72" i="11" s="1"/>
  <c r="CF60" i="15"/>
  <c r="Q72" i="12" s="1"/>
  <c r="CG60" i="15"/>
  <c r="Q72" i="13" s="1"/>
  <c r="BY61" i="15"/>
  <c r="Q73" i="9" s="1"/>
  <c r="BZ61" i="15"/>
  <c r="CA61" i="15"/>
  <c r="Q73" i="8" s="1"/>
  <c r="CB61" i="15"/>
  <c r="CC61" i="15"/>
  <c r="Q73" i="6" s="1"/>
  <c r="CD61" i="15"/>
  <c r="Q73" i="10" s="1"/>
  <c r="CE61" i="15"/>
  <c r="Q73" i="11" s="1"/>
  <c r="CF61" i="15"/>
  <c r="Q73" i="12" s="1"/>
  <c r="CG61" i="15"/>
  <c r="Q73" i="13" s="1"/>
  <c r="BY62" i="15"/>
  <c r="Q74" i="9" s="1"/>
  <c r="BZ62" i="15"/>
  <c r="Q74" i="7" s="1"/>
  <c r="CA62" i="15"/>
  <c r="CB62" i="15"/>
  <c r="Q74" i="3" s="1"/>
  <c r="CC62" i="15"/>
  <c r="Q74" i="6" s="1"/>
  <c r="CD62" i="15"/>
  <c r="Q74" i="10" s="1"/>
  <c r="CE62" i="15"/>
  <c r="Q74" i="11" s="1"/>
  <c r="CF62" i="15"/>
  <c r="Q74" i="12" s="1"/>
  <c r="CG62" i="15"/>
  <c r="Q74" i="13" s="1"/>
  <c r="BY63" i="15"/>
  <c r="Q75" i="9" s="1"/>
  <c r="BZ63" i="15"/>
  <c r="CA63" i="15"/>
  <c r="Q75" i="8" s="1"/>
  <c r="CB63" i="15"/>
  <c r="CC63" i="15"/>
  <c r="Q75" i="6" s="1"/>
  <c r="CD63" i="15"/>
  <c r="Q75" i="10" s="1"/>
  <c r="CE63" i="15"/>
  <c r="Q75" i="11" s="1"/>
  <c r="CF63" i="15"/>
  <c r="Q75" i="12" s="1"/>
  <c r="CG63" i="15"/>
  <c r="Q75" i="13" s="1"/>
  <c r="BY64" i="15"/>
  <c r="BZ64" i="15"/>
  <c r="Q76" i="7" s="1"/>
  <c r="CA64" i="15"/>
  <c r="CB64" i="15"/>
  <c r="Q76" i="3" s="1"/>
  <c r="CC64" i="15"/>
  <c r="Q76" i="6" s="1"/>
  <c r="CD64" i="15"/>
  <c r="Q76" i="10" s="1"/>
  <c r="CE64" i="15"/>
  <c r="Q76" i="11" s="1"/>
  <c r="CF64" i="15"/>
  <c r="Q76" i="12" s="1"/>
  <c r="CG64" i="15"/>
  <c r="BY65" i="15"/>
  <c r="Q77" i="9" s="1"/>
  <c r="BZ65" i="15"/>
  <c r="CA65" i="15"/>
  <c r="Q77" i="8" s="1"/>
  <c r="CB65" i="15"/>
  <c r="Q77" i="3" s="1"/>
  <c r="CC65" i="15"/>
  <c r="Q77" i="6" s="1"/>
  <c r="CD65" i="15"/>
  <c r="Q77" i="10" s="1"/>
  <c r="CE65" i="15"/>
  <c r="Q77" i="11" s="1"/>
  <c r="CF65" i="15"/>
  <c r="CG65" i="15"/>
  <c r="Q77" i="13" s="1"/>
  <c r="BY66" i="15"/>
  <c r="BZ66" i="15"/>
  <c r="Q78" i="7" s="1"/>
  <c r="CA66" i="15"/>
  <c r="Q78" i="8" s="1"/>
  <c r="CB66" i="15"/>
  <c r="Q78" i="3" s="1"/>
  <c r="CC66" i="15"/>
  <c r="Q78" i="6" s="1"/>
  <c r="CD66" i="15"/>
  <c r="Q78" i="10" s="1"/>
  <c r="CE66" i="15"/>
  <c r="CF66" i="15"/>
  <c r="Q78" i="12" s="1"/>
  <c r="CG66" i="15"/>
  <c r="Q78" i="13" s="1"/>
  <c r="BY67" i="15"/>
  <c r="Q79" i="9" s="1"/>
  <c r="BZ67" i="15"/>
  <c r="Q79" i="7" s="1"/>
  <c r="CA67" i="15"/>
  <c r="Q79" i="8" s="1"/>
  <c r="CB67" i="15"/>
  <c r="CC67" i="15"/>
  <c r="Q79" i="6" s="1"/>
  <c r="CD67" i="15"/>
  <c r="CE67" i="15"/>
  <c r="Q79" i="11" s="1"/>
  <c r="CF67" i="15"/>
  <c r="Q79" i="12" s="1"/>
  <c r="CG67" i="15"/>
  <c r="Q79" i="13" s="1"/>
  <c r="BY68" i="15"/>
  <c r="Q80" i="9" s="1"/>
  <c r="BZ68" i="15"/>
  <c r="Q80" i="7" s="1"/>
  <c r="CA68" i="15"/>
  <c r="CB68" i="15"/>
  <c r="Q80" i="3" s="1"/>
  <c r="CC68" i="15"/>
  <c r="CD68" i="15"/>
  <c r="Q80" i="10" s="1"/>
  <c r="CE68" i="15"/>
  <c r="Q80" i="11" s="1"/>
  <c r="CF68" i="15"/>
  <c r="Q80" i="12" s="1"/>
  <c r="CG68" i="15"/>
  <c r="Q80" i="13" s="1"/>
  <c r="BY69" i="15"/>
  <c r="Q81" i="9" s="1"/>
  <c r="BZ69" i="15"/>
  <c r="Q81" i="7" s="1"/>
  <c r="CA69" i="15"/>
  <c r="Q81" i="8" s="1"/>
  <c r="CB69" i="15"/>
  <c r="CC69" i="15"/>
  <c r="Q81" i="6" s="1"/>
  <c r="CD69" i="15"/>
  <c r="Q81" i="10" s="1"/>
  <c r="CE69" i="15"/>
  <c r="Q81" i="11" s="1"/>
  <c r="CF69" i="15"/>
  <c r="Q81" i="12" s="1"/>
  <c r="CG69" i="15"/>
  <c r="Q81" i="13" s="1"/>
  <c r="BY70" i="15"/>
  <c r="BZ70" i="15"/>
  <c r="Q82" i="7" s="1"/>
  <c r="CA70" i="15"/>
  <c r="CB70" i="15"/>
  <c r="CC70" i="15"/>
  <c r="Q82" i="6" s="1"/>
  <c r="CD70" i="15"/>
  <c r="Q82" i="10" s="1"/>
  <c r="CE70" i="15"/>
  <c r="Q82" i="11" s="1"/>
  <c r="CF70" i="15"/>
  <c r="Q82" i="12" s="1"/>
  <c r="CG70" i="15"/>
  <c r="Q82" i="13" s="1"/>
  <c r="BY71" i="15"/>
  <c r="Q83" i="9" s="1"/>
  <c r="BZ71" i="15"/>
  <c r="CA71" i="15"/>
  <c r="Q83" i="8" s="1"/>
  <c r="CB71" i="15"/>
  <c r="Q83" i="3" s="1"/>
  <c r="CC71" i="15"/>
  <c r="Q83" i="6" s="1"/>
  <c r="CD71" i="15"/>
  <c r="Q83" i="10" s="1"/>
  <c r="CE71" i="15"/>
  <c r="Q83" i="11" s="1"/>
  <c r="CF71" i="15"/>
  <c r="Q83" i="12" s="1"/>
  <c r="CG71" i="15"/>
  <c r="Q83" i="13" s="1"/>
  <c r="BY72" i="15"/>
  <c r="BZ72" i="15"/>
  <c r="Q84" i="7" s="1"/>
  <c r="CA72" i="15"/>
  <c r="Q84" i="8" s="1"/>
  <c r="CB72" i="15"/>
  <c r="Q84" i="3" s="1"/>
  <c r="CC72" i="15"/>
  <c r="Q84" i="6" s="1"/>
  <c r="CD72" i="15"/>
  <c r="Q84" i="10" s="1"/>
  <c r="CE72" i="15"/>
  <c r="Q84" i="11" s="1"/>
  <c r="CF72" i="15"/>
  <c r="Q84" i="12" s="1"/>
  <c r="CG72" i="15"/>
  <c r="BY73" i="15"/>
  <c r="Q85" i="9" s="1"/>
  <c r="BZ73" i="15"/>
  <c r="CA73" i="15"/>
  <c r="Q85" i="8" s="1"/>
  <c r="CB73" i="15"/>
  <c r="Q85" i="3" s="1"/>
  <c r="CC73" i="15"/>
  <c r="Q85" i="6" s="1"/>
  <c r="CD73" i="15"/>
  <c r="Q85" i="10" s="1"/>
  <c r="CE73" i="15"/>
  <c r="Q85" i="11" s="1"/>
  <c r="CF73" i="15"/>
  <c r="CG73" i="15"/>
  <c r="Q85" i="13" s="1"/>
  <c r="BY74" i="15"/>
  <c r="BZ74" i="15"/>
  <c r="Q86" i="7" s="1"/>
  <c r="CA74" i="15"/>
  <c r="Q86" i="8" s="1"/>
  <c r="CB74" i="15"/>
  <c r="Q86" i="3" s="1"/>
  <c r="CC74" i="15"/>
  <c r="Q86" i="6" s="1"/>
  <c r="CD74" i="15"/>
  <c r="Q86" i="10" s="1"/>
  <c r="CE74" i="15"/>
  <c r="CF74" i="15"/>
  <c r="Q86" i="12" s="1"/>
  <c r="CG74" i="15"/>
  <c r="Q86" i="13" s="1"/>
  <c r="BY75" i="15"/>
  <c r="Q87" i="9" s="1"/>
  <c r="BZ75" i="15"/>
  <c r="Q87" i="7" s="1"/>
  <c r="CA75" i="15"/>
  <c r="Q87" i="8" s="1"/>
  <c r="CB75" i="15"/>
  <c r="CC75" i="15"/>
  <c r="Q87" i="6" s="1"/>
  <c r="CD75" i="15"/>
  <c r="CE75" i="15"/>
  <c r="Q87" i="11" s="1"/>
  <c r="CF75" i="15"/>
  <c r="Q87" i="12" s="1"/>
  <c r="CG75" i="15"/>
  <c r="Q87" i="13" s="1"/>
  <c r="BY76" i="15"/>
  <c r="Q88" i="9" s="1"/>
  <c r="BZ76" i="15"/>
  <c r="Q88" i="7" s="1"/>
  <c r="CA76" i="15"/>
  <c r="CB76" i="15"/>
  <c r="Q88" i="3" s="1"/>
  <c r="CC76" i="15"/>
  <c r="CD76" i="15"/>
  <c r="Q88" i="10" s="1"/>
  <c r="CE76" i="15"/>
  <c r="Q88" i="11" s="1"/>
  <c r="CF76" i="15"/>
  <c r="Q88" i="12" s="1"/>
  <c r="CG76" i="15"/>
  <c r="Q88" i="13" s="1"/>
  <c r="BY77" i="15"/>
  <c r="Q89" i="9" s="1"/>
  <c r="BZ77" i="15"/>
  <c r="CA77" i="15"/>
  <c r="Q89" i="8" s="1"/>
  <c r="CB77" i="15"/>
  <c r="CC77" i="15"/>
  <c r="Q89" i="6" s="1"/>
  <c r="CD77" i="15"/>
  <c r="Q89" i="10" s="1"/>
  <c r="CE77" i="15"/>
  <c r="Q89" i="11" s="1"/>
  <c r="CF77" i="15"/>
  <c r="Q89" i="12" s="1"/>
  <c r="CG77" i="15"/>
  <c r="Q89" i="13" s="1"/>
  <c r="BY78" i="15"/>
  <c r="Q90" i="9" s="1"/>
  <c r="BZ78" i="15"/>
  <c r="Q90" i="7" s="1"/>
  <c r="CA78" i="15"/>
  <c r="CB78" i="15"/>
  <c r="Q90" i="3" s="1"/>
  <c r="CC78" i="15"/>
  <c r="Q90" i="6" s="1"/>
  <c r="CD78" i="15"/>
  <c r="Q90" i="10" s="1"/>
  <c r="CE78" i="15"/>
  <c r="Q90" i="11" s="1"/>
  <c r="CF78" i="15"/>
  <c r="Q90" i="12" s="1"/>
  <c r="CG78" i="15"/>
  <c r="Q90" i="13" s="1"/>
  <c r="BY79" i="15"/>
  <c r="Q91" i="9" s="1"/>
  <c r="BZ79" i="15"/>
  <c r="CA79" i="15"/>
  <c r="Q91" i="8" s="1"/>
  <c r="CB79" i="15"/>
  <c r="CC79" i="15"/>
  <c r="Q91" i="6" s="1"/>
  <c r="CD79" i="15"/>
  <c r="Q91" i="10" s="1"/>
  <c r="CE79" i="15"/>
  <c r="Q91" i="11" s="1"/>
  <c r="CF79" i="15"/>
  <c r="Q91" i="12" s="1"/>
  <c r="CG79" i="15"/>
  <c r="Q91" i="13" s="1"/>
  <c r="BY80" i="15"/>
  <c r="BZ80" i="15"/>
  <c r="Q92" i="7" s="1"/>
  <c r="CA80" i="15"/>
  <c r="CB80" i="15"/>
  <c r="Q92" i="3" s="1"/>
  <c r="CC80" i="15"/>
  <c r="Q92" i="6" s="1"/>
  <c r="CD80" i="15"/>
  <c r="Q92" i="10" s="1"/>
  <c r="CE80" i="15"/>
  <c r="Q92" i="11" s="1"/>
  <c r="CF80" i="15"/>
  <c r="Q92" i="12" s="1"/>
  <c r="CG80" i="15"/>
  <c r="BY81" i="15"/>
  <c r="Q93" i="9" s="1"/>
  <c r="BZ81" i="15"/>
  <c r="CA81" i="15"/>
  <c r="Q93" i="8" s="1"/>
  <c r="CB81" i="15"/>
  <c r="Q93" i="3" s="1"/>
  <c r="CC81" i="15"/>
  <c r="Q93" i="6" s="1"/>
  <c r="CD81" i="15"/>
  <c r="Q93" i="10" s="1"/>
  <c r="CE81" i="15"/>
  <c r="Q93" i="11" s="1"/>
  <c r="CF81" i="15"/>
  <c r="CG81" i="15"/>
  <c r="Q93" i="13" s="1"/>
  <c r="BY82" i="15"/>
  <c r="BZ82" i="15"/>
  <c r="Q94" i="7" s="1"/>
  <c r="CA82" i="15"/>
  <c r="Q94" i="8" s="1"/>
  <c r="CB82" i="15"/>
  <c r="Q94" i="3" s="1"/>
  <c r="CC82" i="15"/>
  <c r="Q94" i="6" s="1"/>
  <c r="CD82" i="15"/>
  <c r="Q94" i="10" s="1"/>
  <c r="CE82" i="15"/>
  <c r="CF82" i="15"/>
  <c r="Q94" i="12" s="1"/>
  <c r="CG82" i="15"/>
  <c r="Q94" i="13" s="1"/>
  <c r="BY83" i="15"/>
  <c r="Q95" i="9" s="1"/>
  <c r="BZ83" i="15"/>
  <c r="Q95" i="7" s="1"/>
  <c r="CA83" i="15"/>
  <c r="Q95" i="8" s="1"/>
  <c r="CB83" i="15"/>
  <c r="Q95" i="3" s="1"/>
  <c r="CC83" i="15"/>
  <c r="Q95" i="6" s="1"/>
  <c r="CD83" i="15"/>
  <c r="CE83" i="15"/>
  <c r="Q95" i="11" s="1"/>
  <c r="CF83" i="15"/>
  <c r="Q95" i="12" s="1"/>
  <c r="CG83" i="15"/>
  <c r="Q95" i="13" s="1"/>
  <c r="BY84" i="15"/>
  <c r="Q96" i="9" s="1"/>
  <c r="BZ84" i="15"/>
  <c r="Q96" i="7" s="1"/>
  <c r="CA84" i="15"/>
  <c r="CB84" i="15"/>
  <c r="Q96" i="3" s="1"/>
  <c r="CC84" i="15"/>
  <c r="CD84" i="15"/>
  <c r="Q96" i="10" s="1"/>
  <c r="CE84" i="15"/>
  <c r="Q96" i="11" s="1"/>
  <c r="CF84" i="15"/>
  <c r="Q96" i="12" s="1"/>
  <c r="CG84" i="15"/>
  <c r="Q96" i="13" s="1"/>
  <c r="BY85" i="15"/>
  <c r="BZ85" i="15"/>
  <c r="Q97" i="7" s="1"/>
  <c r="CA85" i="15"/>
  <c r="Q97" i="8" s="1"/>
  <c r="CB85" i="15"/>
  <c r="CC85" i="15"/>
  <c r="Q97" i="6" s="1"/>
  <c r="CD85" i="15"/>
  <c r="Q97" i="10" s="1"/>
  <c r="CE85" i="15"/>
  <c r="Q97" i="11" s="1"/>
  <c r="CF85" i="15"/>
  <c r="Q97" i="12" s="1"/>
  <c r="CG85" i="15"/>
  <c r="Q97" i="13" s="1"/>
  <c r="BY86" i="15"/>
  <c r="BZ86" i="15"/>
  <c r="Q98" i="7" s="1"/>
  <c r="CA86" i="15"/>
  <c r="CB86" i="15"/>
  <c r="Q98" i="3" s="1"/>
  <c r="CC86" i="15"/>
  <c r="Q98" i="6" s="1"/>
  <c r="CD86" i="15"/>
  <c r="Q98" i="10" s="1"/>
  <c r="CE86" i="15"/>
  <c r="Q98" i="11" s="1"/>
  <c r="CF86" i="15"/>
  <c r="Q98" i="12" s="1"/>
  <c r="CG86" i="15"/>
  <c r="Q98" i="13" s="1"/>
  <c r="BY87" i="15"/>
  <c r="Q99" i="9" s="1"/>
  <c r="BZ87" i="15"/>
  <c r="CA87" i="15"/>
  <c r="Q99" i="8" s="1"/>
  <c r="CB87" i="15"/>
  <c r="CC87" i="15"/>
  <c r="Q99" i="6" s="1"/>
  <c r="CD87" i="15"/>
  <c r="Q99" i="10" s="1"/>
  <c r="CE87" i="15"/>
  <c r="Q99" i="11" s="1"/>
  <c r="CF87" i="15"/>
  <c r="Q99" i="12" s="1"/>
  <c r="CG87" i="15"/>
  <c r="Q99" i="13" s="1"/>
  <c r="BY88" i="15"/>
  <c r="BZ88" i="15"/>
  <c r="Q100" i="7" s="1"/>
  <c r="CA88" i="15"/>
  <c r="Q100" i="8" s="1"/>
  <c r="CB88" i="15"/>
  <c r="Q100" i="3" s="1"/>
  <c r="CC88" i="15"/>
  <c r="Q100" i="6" s="1"/>
  <c r="CD88" i="15"/>
  <c r="Q100" i="10" s="1"/>
  <c r="CE88" i="15"/>
  <c r="Q100" i="11" s="1"/>
  <c r="CF88" i="15"/>
  <c r="Q100" i="12" s="1"/>
  <c r="CG88" i="15"/>
  <c r="BY89" i="15"/>
  <c r="Q101" i="9" s="1"/>
  <c r="BZ89" i="15"/>
  <c r="CA89" i="15"/>
  <c r="Q101" i="8" s="1"/>
  <c r="CB89" i="15"/>
  <c r="Q101" i="3" s="1"/>
  <c r="CC89" i="15"/>
  <c r="Q101" i="6" s="1"/>
  <c r="CD89" i="15"/>
  <c r="Q101" i="10" s="1"/>
  <c r="CE89" i="15"/>
  <c r="Q101" i="11" s="1"/>
  <c r="CF89" i="15"/>
  <c r="CG89" i="15"/>
  <c r="Q101" i="13" s="1"/>
  <c r="BY90" i="15"/>
  <c r="Q102" i="9" s="1"/>
  <c r="BZ90" i="15"/>
  <c r="Q102" i="7" s="1"/>
  <c r="CA90" i="15"/>
  <c r="Q102" i="8" s="1"/>
  <c r="CB90" i="15"/>
  <c r="Q102" i="3" s="1"/>
  <c r="CC90" i="15"/>
  <c r="Q102" i="6" s="1"/>
  <c r="CD90" i="15"/>
  <c r="Q102" i="10" s="1"/>
  <c r="CE90" i="15"/>
  <c r="CF90" i="15"/>
  <c r="Q102" i="12" s="1"/>
  <c r="CG90" i="15"/>
  <c r="Q102" i="13" s="1"/>
  <c r="BY91" i="15"/>
  <c r="Q103" i="9" s="1"/>
  <c r="BZ91" i="15"/>
  <c r="Q103" i="7" s="1"/>
  <c r="CA91" i="15"/>
  <c r="Q103" i="8" s="1"/>
  <c r="CB91" i="15"/>
  <c r="CC91" i="15"/>
  <c r="Q103" i="6" s="1"/>
  <c r="CD91" i="15"/>
  <c r="CE91" i="15"/>
  <c r="Q103" i="11" s="1"/>
  <c r="CF91" i="15"/>
  <c r="Q103" i="12" s="1"/>
  <c r="CG91" i="15"/>
  <c r="Q103" i="13" s="1"/>
  <c r="BY92" i="15"/>
  <c r="Q104" i="9" s="1"/>
  <c r="BZ92" i="15"/>
  <c r="Q104" i="7" s="1"/>
  <c r="CA92" i="15"/>
  <c r="CB92" i="15"/>
  <c r="Q104" i="3" s="1"/>
  <c r="CC92" i="15"/>
  <c r="CD92" i="15"/>
  <c r="Q104" i="10" s="1"/>
  <c r="CE92" i="15"/>
  <c r="Q104" i="11" s="1"/>
  <c r="CF92" i="15"/>
  <c r="Q104" i="12" s="1"/>
  <c r="CG92" i="15"/>
  <c r="Q104" i="13" s="1"/>
  <c r="BY93" i="15"/>
  <c r="Q105" i="9" s="1"/>
  <c r="BZ93" i="15"/>
  <c r="CA93" i="15"/>
  <c r="Q105" i="8" s="1"/>
  <c r="CB93" i="15"/>
  <c r="CC93" i="15"/>
  <c r="Q105" i="6" s="1"/>
  <c r="CD93" i="15"/>
  <c r="Q105" i="10" s="1"/>
  <c r="CE93" i="15"/>
  <c r="Q105" i="11" s="1"/>
  <c r="CF93" i="15"/>
  <c r="Q105" i="12" s="1"/>
  <c r="CG93" i="15"/>
  <c r="Q105" i="13" s="1"/>
  <c r="BY94" i="15"/>
  <c r="Q106" i="9" s="1"/>
  <c r="BZ94" i="15"/>
  <c r="Q106" i="7" s="1"/>
  <c r="CA94" i="15"/>
  <c r="CB94" i="15"/>
  <c r="Q106" i="3" s="1"/>
  <c r="CC94" i="15"/>
  <c r="Q106" i="6" s="1"/>
  <c r="CD94" i="15"/>
  <c r="Q106" i="10" s="1"/>
  <c r="CE94" i="15"/>
  <c r="Q106" i="11" s="1"/>
  <c r="CF94" i="15"/>
  <c r="Q106" i="12" s="1"/>
  <c r="CG94" i="15"/>
  <c r="Q106" i="13" s="1"/>
  <c r="BY95" i="15"/>
  <c r="Q107" i="9" s="1"/>
  <c r="BZ95" i="15"/>
  <c r="CA95" i="15"/>
  <c r="Q107" i="8" s="1"/>
  <c r="CB95" i="15"/>
  <c r="CC95" i="15"/>
  <c r="Q107" i="6" s="1"/>
  <c r="CD95" i="15"/>
  <c r="Q107" i="10" s="1"/>
  <c r="CE95" i="15"/>
  <c r="Q107" i="11" s="1"/>
  <c r="CF95" i="15"/>
  <c r="Q107" i="12" s="1"/>
  <c r="CG95" i="15"/>
  <c r="Q107" i="13" s="1"/>
  <c r="BY96" i="15"/>
  <c r="BZ96" i="15"/>
  <c r="Q108" i="7" s="1"/>
  <c r="CA96" i="15"/>
  <c r="CB96" i="15"/>
  <c r="Q108" i="3" s="1"/>
  <c r="CC96" i="15"/>
  <c r="Q108" i="6" s="1"/>
  <c r="CD96" i="15"/>
  <c r="Q108" i="10" s="1"/>
  <c r="CE96" i="15"/>
  <c r="Q108" i="11" s="1"/>
  <c r="CF96" i="15"/>
  <c r="Q108" i="12" s="1"/>
  <c r="CG96" i="15"/>
  <c r="BY97" i="15"/>
  <c r="Q109" i="9" s="1"/>
  <c r="BZ97" i="15"/>
  <c r="CA97" i="15"/>
  <c r="Q109" i="8" s="1"/>
  <c r="CB97" i="15"/>
  <c r="Q109" i="3" s="1"/>
  <c r="CC97" i="15"/>
  <c r="Q109" i="6" s="1"/>
  <c r="CD97" i="15"/>
  <c r="Q109" i="10" s="1"/>
  <c r="CE97" i="15"/>
  <c r="Q109" i="11" s="1"/>
  <c r="CF97" i="15"/>
  <c r="CG97" i="15"/>
  <c r="Q109" i="13" s="1"/>
  <c r="BY98" i="15"/>
  <c r="BZ98" i="15"/>
  <c r="Q110" i="7" s="1"/>
  <c r="CA98" i="15"/>
  <c r="Q110" i="8" s="1"/>
  <c r="CB98" i="15"/>
  <c r="Q110" i="3" s="1"/>
  <c r="CC98" i="15"/>
  <c r="Q110" i="6" s="1"/>
  <c r="CD98" i="15"/>
  <c r="Q110" i="10" s="1"/>
  <c r="CE98" i="15"/>
  <c r="CF98" i="15"/>
  <c r="Q110" i="12" s="1"/>
  <c r="CG98" i="15"/>
  <c r="Q110" i="13" s="1"/>
  <c r="BY99" i="15"/>
  <c r="Q111" i="9" s="1"/>
  <c r="BZ99" i="15"/>
  <c r="Q111" i="7" s="1"/>
  <c r="CA99" i="15"/>
  <c r="Q111" i="8" s="1"/>
  <c r="CB99" i="15"/>
  <c r="Q111" i="3" s="1"/>
  <c r="CC99" i="15"/>
  <c r="Q111" i="6" s="1"/>
  <c r="CD99" i="15"/>
  <c r="CE99" i="15"/>
  <c r="Q111" i="11" s="1"/>
  <c r="CF99" i="15"/>
  <c r="Q111" i="12" s="1"/>
  <c r="CG99" i="15"/>
  <c r="Q111" i="13" s="1"/>
  <c r="BY100" i="15"/>
  <c r="Q112" i="9" s="1"/>
  <c r="BZ100" i="15"/>
  <c r="Q112" i="7" s="1"/>
  <c r="CA100" i="15"/>
  <c r="CB100" i="15"/>
  <c r="Q112" i="3" s="1"/>
  <c r="CC100" i="15"/>
  <c r="CD100" i="15"/>
  <c r="Q112" i="10" s="1"/>
  <c r="CE100" i="15"/>
  <c r="Q112" i="11" s="1"/>
  <c r="CF100" i="15"/>
  <c r="Q112" i="12" s="1"/>
  <c r="CG100" i="15"/>
  <c r="Q112" i="13" s="1"/>
  <c r="BY101" i="15"/>
  <c r="Q113" i="9" s="1"/>
  <c r="BZ101" i="15"/>
  <c r="Q113" i="7" s="1"/>
  <c r="CA101" i="15"/>
  <c r="Q113" i="8" s="1"/>
  <c r="CB101" i="15"/>
  <c r="CC101" i="15"/>
  <c r="Q113" i="6" s="1"/>
  <c r="CD101" i="15"/>
  <c r="Q113" i="10" s="1"/>
  <c r="CE101" i="15"/>
  <c r="Q113" i="11" s="1"/>
  <c r="CF101" i="15"/>
  <c r="Q113" i="12" s="1"/>
  <c r="CG101" i="15"/>
  <c r="Q113" i="13" s="1"/>
  <c r="BY102" i="15"/>
  <c r="BZ102" i="15"/>
  <c r="Q114" i="7" s="1"/>
  <c r="CA102" i="15"/>
  <c r="CB102" i="15"/>
  <c r="Q114" i="3" s="1"/>
  <c r="CC102" i="15"/>
  <c r="Q114" i="6" s="1"/>
  <c r="CD102" i="15"/>
  <c r="Q114" i="10" s="1"/>
  <c r="CE102" i="15"/>
  <c r="Q114" i="11" s="1"/>
  <c r="CF102" i="15"/>
  <c r="Q114" i="12" s="1"/>
  <c r="CG102" i="15"/>
  <c r="Q114" i="13" s="1"/>
  <c r="BY103" i="15"/>
  <c r="Q115" i="9" s="1"/>
  <c r="BZ103" i="15"/>
  <c r="CA103" i="15"/>
  <c r="Q115" i="8" s="1"/>
  <c r="CB103" i="15"/>
  <c r="Q115" i="3" s="1"/>
  <c r="CC103" i="15"/>
  <c r="Q115" i="6" s="1"/>
  <c r="CD103" i="15"/>
  <c r="Q115" i="10" s="1"/>
  <c r="CE103" i="15"/>
  <c r="Q115" i="11" s="1"/>
  <c r="CF103" i="15"/>
  <c r="Q115" i="12" s="1"/>
  <c r="CG103" i="15"/>
  <c r="Q115" i="13" s="1"/>
  <c r="BY104" i="15"/>
  <c r="BZ104" i="15"/>
  <c r="Q116" i="7" s="1"/>
  <c r="CA104" i="15"/>
  <c r="Q116" i="8" s="1"/>
  <c r="CB104" i="15"/>
  <c r="Q116" i="3" s="1"/>
  <c r="CC104" i="15"/>
  <c r="Q116" i="6" s="1"/>
  <c r="CD104" i="15"/>
  <c r="Q116" i="10" s="1"/>
  <c r="CE104" i="15"/>
  <c r="Q116" i="11" s="1"/>
  <c r="CF104" i="15"/>
  <c r="Q116" i="12" s="1"/>
  <c r="CG104" i="15"/>
  <c r="BY105" i="15"/>
  <c r="Q117" i="9" s="1"/>
  <c r="BZ105" i="15"/>
  <c r="Q117" i="7" s="1"/>
  <c r="CA105" i="15"/>
  <c r="Q117" i="8" s="1"/>
  <c r="CB105" i="15"/>
  <c r="Q117" i="3" s="1"/>
  <c r="CC105" i="15"/>
  <c r="Q117" i="6" s="1"/>
  <c r="CD105" i="15"/>
  <c r="Q117" i="10" s="1"/>
  <c r="CE105" i="15"/>
  <c r="Q117" i="11" s="1"/>
  <c r="CF105" i="15"/>
  <c r="CG105" i="15"/>
  <c r="Q117" i="13" s="1"/>
  <c r="B112" i="14"/>
  <c r="B113" i="14"/>
  <c r="G113" i="14" s="1"/>
  <c r="B114" i="14"/>
  <c r="B115" i="14"/>
  <c r="G115" i="14" s="1"/>
  <c r="B116" i="14"/>
  <c r="G116" i="14" s="1"/>
  <c r="B117" i="14"/>
  <c r="B118" i="14"/>
  <c r="G118" i="14"/>
  <c r="B119" i="14"/>
  <c r="G119" i="14" s="1"/>
  <c r="CE10" i="1"/>
  <c r="B23" i="9" s="1"/>
  <c r="CF10" i="1"/>
  <c r="B23" i="7" s="1"/>
  <c r="CG10" i="1"/>
  <c r="B23" i="8" s="1"/>
  <c r="CH10" i="1"/>
  <c r="B23" i="3" s="1"/>
  <c r="CI10" i="1"/>
  <c r="B23" i="6" s="1"/>
  <c r="CJ10" i="1"/>
  <c r="B23" i="10" s="1"/>
  <c r="CK10" i="1"/>
  <c r="B23" i="11" s="1"/>
  <c r="CL10" i="1"/>
  <c r="B23" i="12" s="1"/>
  <c r="CM10" i="1"/>
  <c r="B23" i="13" s="1"/>
  <c r="CE11" i="1"/>
  <c r="B24" i="9" s="1"/>
  <c r="CF11" i="1"/>
  <c r="B24" i="7" s="1"/>
  <c r="CG11" i="1"/>
  <c r="B24" i="8" s="1"/>
  <c r="CH11" i="1"/>
  <c r="B24" i="3" s="1"/>
  <c r="CI11" i="1"/>
  <c r="B24" i="6" s="1"/>
  <c r="CJ11" i="1"/>
  <c r="B24" i="10" s="1"/>
  <c r="CK11" i="1"/>
  <c r="B24" i="11" s="1"/>
  <c r="CL11" i="1"/>
  <c r="B24" i="12" s="1"/>
  <c r="CM11" i="1"/>
  <c r="B24" i="13" s="1"/>
  <c r="CE12" i="1"/>
  <c r="B25" i="9" s="1"/>
  <c r="CF12" i="1"/>
  <c r="B25" i="7" s="1"/>
  <c r="CG12" i="1"/>
  <c r="B25" i="8" s="1"/>
  <c r="CH12" i="1"/>
  <c r="B25" i="3" s="1"/>
  <c r="CI12" i="1"/>
  <c r="B25" i="6" s="1"/>
  <c r="CJ12" i="1"/>
  <c r="B25" i="10" s="1"/>
  <c r="CK12" i="1"/>
  <c r="B25" i="11" s="1"/>
  <c r="CL12" i="1"/>
  <c r="B25" i="12" s="1"/>
  <c r="CM12" i="1"/>
  <c r="B25" i="13" s="1"/>
  <c r="CE13" i="1"/>
  <c r="B26" i="9" s="1"/>
  <c r="CF13" i="1"/>
  <c r="B26" i="7" s="1"/>
  <c r="CG13" i="1"/>
  <c r="B26" i="8" s="1"/>
  <c r="CH13" i="1"/>
  <c r="B26" i="3" s="1"/>
  <c r="CI13" i="1"/>
  <c r="B26" i="6" s="1"/>
  <c r="CJ13" i="1"/>
  <c r="B26" i="10" s="1"/>
  <c r="CK13" i="1"/>
  <c r="B26" i="11" s="1"/>
  <c r="CL13" i="1"/>
  <c r="B26" i="12" s="1"/>
  <c r="CM13" i="1"/>
  <c r="B26" i="13" s="1"/>
  <c r="CE14" i="1"/>
  <c r="B27" i="9" s="1"/>
  <c r="CF14" i="1"/>
  <c r="B27" i="7" s="1"/>
  <c r="CG14" i="1"/>
  <c r="B27" i="8" s="1"/>
  <c r="CH14" i="1"/>
  <c r="B27" i="3" s="1"/>
  <c r="CI14" i="1"/>
  <c r="B27" i="6" s="1"/>
  <c r="CJ14" i="1"/>
  <c r="B27" i="10" s="1"/>
  <c r="CK14" i="1"/>
  <c r="B27" i="11" s="1"/>
  <c r="CL14" i="1"/>
  <c r="B27" i="12" s="1"/>
  <c r="CM14" i="1"/>
  <c r="B27" i="13" s="1"/>
  <c r="CE15" i="1"/>
  <c r="B28" i="9" s="1"/>
  <c r="CF15" i="1"/>
  <c r="B28" i="7" s="1"/>
  <c r="CG15" i="1"/>
  <c r="B28" i="8" s="1"/>
  <c r="CH15" i="1"/>
  <c r="B28" i="3" s="1"/>
  <c r="CI15" i="1"/>
  <c r="B28" i="6" s="1"/>
  <c r="CJ15" i="1"/>
  <c r="B28" i="10" s="1"/>
  <c r="CK15" i="1"/>
  <c r="B28" i="11" s="1"/>
  <c r="CL15" i="1"/>
  <c r="B28" i="12" s="1"/>
  <c r="CM15" i="1"/>
  <c r="B28" i="13" s="1"/>
  <c r="CE16" i="1"/>
  <c r="B29" i="9" s="1"/>
  <c r="CF16" i="1"/>
  <c r="B29" i="7" s="1"/>
  <c r="CG16" i="1"/>
  <c r="B29" i="8" s="1"/>
  <c r="CH16" i="1"/>
  <c r="B29" i="3" s="1"/>
  <c r="CI16" i="1"/>
  <c r="B29" i="6" s="1"/>
  <c r="CJ16" i="1"/>
  <c r="B29" i="10" s="1"/>
  <c r="CK16" i="1"/>
  <c r="B29" i="11" s="1"/>
  <c r="CL16" i="1"/>
  <c r="B29" i="12" s="1"/>
  <c r="CM16" i="1"/>
  <c r="B29" i="13" s="1"/>
  <c r="CE17" i="1"/>
  <c r="B30" i="9" s="1"/>
  <c r="CF17" i="1"/>
  <c r="B30" i="7" s="1"/>
  <c r="CG17" i="1"/>
  <c r="B30" i="8" s="1"/>
  <c r="CH17" i="1"/>
  <c r="B30" i="3" s="1"/>
  <c r="CI17" i="1"/>
  <c r="B30" i="6" s="1"/>
  <c r="CJ17" i="1"/>
  <c r="B30" i="10" s="1"/>
  <c r="CK17" i="1"/>
  <c r="B30" i="11" s="1"/>
  <c r="CL17" i="1"/>
  <c r="B30" i="12" s="1"/>
  <c r="CM17" i="1"/>
  <c r="B30" i="13" s="1"/>
  <c r="CE18" i="1"/>
  <c r="B31" i="9" s="1"/>
  <c r="CF18" i="1"/>
  <c r="B31" i="7" s="1"/>
  <c r="CG18" i="1"/>
  <c r="B31" i="8" s="1"/>
  <c r="CH18" i="1"/>
  <c r="B31" i="3" s="1"/>
  <c r="CI18" i="1"/>
  <c r="B31" i="6" s="1"/>
  <c r="CJ18" i="1"/>
  <c r="B31" i="10" s="1"/>
  <c r="CK18" i="1"/>
  <c r="B31" i="11" s="1"/>
  <c r="CL18" i="1"/>
  <c r="B31" i="12" s="1"/>
  <c r="CM18" i="1"/>
  <c r="B31" i="13" s="1"/>
  <c r="CE19" i="1"/>
  <c r="B32" i="9" s="1"/>
  <c r="CF19" i="1"/>
  <c r="B32" i="7" s="1"/>
  <c r="CG19" i="1"/>
  <c r="B32" i="8" s="1"/>
  <c r="CH19" i="1"/>
  <c r="B32" i="3" s="1"/>
  <c r="CI19" i="1"/>
  <c r="B32" i="6" s="1"/>
  <c r="CJ19" i="1"/>
  <c r="B32" i="10" s="1"/>
  <c r="CK19" i="1"/>
  <c r="B32" i="11" s="1"/>
  <c r="CL19" i="1"/>
  <c r="B32" i="12" s="1"/>
  <c r="CM19" i="1"/>
  <c r="B32" i="13" s="1"/>
  <c r="CE20" i="1"/>
  <c r="B33" i="9" s="1"/>
  <c r="CF20" i="1"/>
  <c r="B33" i="7" s="1"/>
  <c r="CG20" i="1"/>
  <c r="B33" i="8" s="1"/>
  <c r="CH20" i="1"/>
  <c r="B33" i="3" s="1"/>
  <c r="CI20" i="1"/>
  <c r="B33" i="6" s="1"/>
  <c r="CJ20" i="1"/>
  <c r="B33" i="10" s="1"/>
  <c r="CK20" i="1"/>
  <c r="B33" i="11" s="1"/>
  <c r="CL20" i="1"/>
  <c r="B33" i="12" s="1"/>
  <c r="CM20" i="1"/>
  <c r="B33" i="13" s="1"/>
  <c r="CE21" i="1"/>
  <c r="B34" i="9" s="1"/>
  <c r="CF21" i="1"/>
  <c r="B34" i="7" s="1"/>
  <c r="CG21" i="1"/>
  <c r="B34" i="8" s="1"/>
  <c r="CH21" i="1"/>
  <c r="B34" i="3" s="1"/>
  <c r="CI21" i="1"/>
  <c r="B34" i="6" s="1"/>
  <c r="CJ21" i="1"/>
  <c r="B34" i="10" s="1"/>
  <c r="CK21" i="1"/>
  <c r="B34" i="11" s="1"/>
  <c r="CL21" i="1"/>
  <c r="B34" i="12" s="1"/>
  <c r="CM21" i="1"/>
  <c r="B34" i="13" s="1"/>
  <c r="CE22" i="1"/>
  <c r="B35" i="9" s="1"/>
  <c r="CF22" i="1"/>
  <c r="B35" i="7" s="1"/>
  <c r="CG22" i="1"/>
  <c r="B35" i="8" s="1"/>
  <c r="CH22" i="1"/>
  <c r="B35" i="3" s="1"/>
  <c r="CI22" i="1"/>
  <c r="B35" i="6" s="1"/>
  <c r="CJ22" i="1"/>
  <c r="B35" i="10" s="1"/>
  <c r="CK22" i="1"/>
  <c r="B35" i="11" s="1"/>
  <c r="CL22" i="1"/>
  <c r="B35" i="12" s="1"/>
  <c r="CM22" i="1"/>
  <c r="B35" i="13" s="1"/>
  <c r="CE23" i="1"/>
  <c r="B36" i="9" s="1"/>
  <c r="CF23" i="1"/>
  <c r="B36" i="7" s="1"/>
  <c r="CG23" i="1"/>
  <c r="B36" i="8" s="1"/>
  <c r="CH23" i="1"/>
  <c r="B36" i="3" s="1"/>
  <c r="CI23" i="1"/>
  <c r="B36" i="6" s="1"/>
  <c r="CJ23" i="1"/>
  <c r="B36" i="10" s="1"/>
  <c r="CK23" i="1"/>
  <c r="B36" i="11" s="1"/>
  <c r="CL23" i="1"/>
  <c r="B36" i="12" s="1"/>
  <c r="CM23" i="1"/>
  <c r="B36" i="13" s="1"/>
  <c r="CE24" i="1"/>
  <c r="B37" i="9" s="1"/>
  <c r="CF24" i="1"/>
  <c r="B37" i="7" s="1"/>
  <c r="CG24" i="1"/>
  <c r="B37" i="8" s="1"/>
  <c r="CH24" i="1"/>
  <c r="B37" i="3" s="1"/>
  <c r="CI24" i="1"/>
  <c r="B37" i="6" s="1"/>
  <c r="CJ24" i="1"/>
  <c r="B37" i="10" s="1"/>
  <c r="CK24" i="1"/>
  <c r="B37" i="11" s="1"/>
  <c r="CL24" i="1"/>
  <c r="B37" i="12" s="1"/>
  <c r="CM24" i="1"/>
  <c r="B37" i="13" s="1"/>
  <c r="CE25" i="1"/>
  <c r="B38" i="9" s="1"/>
  <c r="CF25" i="1"/>
  <c r="B38" i="7" s="1"/>
  <c r="CG25" i="1"/>
  <c r="B38" i="8" s="1"/>
  <c r="CH25" i="1"/>
  <c r="B38" i="3" s="1"/>
  <c r="CI25" i="1"/>
  <c r="B38" i="6" s="1"/>
  <c r="CJ25" i="1"/>
  <c r="B38" i="10" s="1"/>
  <c r="CK25" i="1"/>
  <c r="B38" i="11" s="1"/>
  <c r="CL25" i="1"/>
  <c r="B38" i="12" s="1"/>
  <c r="CM25" i="1"/>
  <c r="B38" i="13" s="1"/>
  <c r="CE26" i="1"/>
  <c r="B39" i="9" s="1"/>
  <c r="CF26" i="1"/>
  <c r="B39" i="7" s="1"/>
  <c r="CG26" i="1"/>
  <c r="B39" i="8" s="1"/>
  <c r="CH26" i="1"/>
  <c r="B39" i="3" s="1"/>
  <c r="CI26" i="1"/>
  <c r="B39" i="6" s="1"/>
  <c r="CJ26" i="1"/>
  <c r="B39" i="10" s="1"/>
  <c r="CK26" i="1"/>
  <c r="B39" i="11" s="1"/>
  <c r="CL26" i="1"/>
  <c r="B39" i="12" s="1"/>
  <c r="CM26" i="1"/>
  <c r="B39" i="13" s="1"/>
  <c r="CE27" i="1"/>
  <c r="B40" i="9" s="1"/>
  <c r="CF27" i="1"/>
  <c r="B40" i="7" s="1"/>
  <c r="CG27" i="1"/>
  <c r="B40" i="8" s="1"/>
  <c r="CH27" i="1"/>
  <c r="B40" i="3" s="1"/>
  <c r="CI27" i="1"/>
  <c r="B40" i="6" s="1"/>
  <c r="CJ27" i="1"/>
  <c r="B40" i="10" s="1"/>
  <c r="CK27" i="1"/>
  <c r="B40" i="11" s="1"/>
  <c r="CL27" i="1"/>
  <c r="B40" i="12" s="1"/>
  <c r="CM27" i="1"/>
  <c r="B40" i="13" s="1"/>
  <c r="CE28" i="1"/>
  <c r="B41" i="9" s="1"/>
  <c r="CF28" i="1"/>
  <c r="B41" i="7" s="1"/>
  <c r="CG28" i="1"/>
  <c r="B41" i="8" s="1"/>
  <c r="CH28" i="1"/>
  <c r="B41" i="3" s="1"/>
  <c r="CI28" i="1"/>
  <c r="B41" i="6" s="1"/>
  <c r="CJ28" i="1"/>
  <c r="B41" i="10" s="1"/>
  <c r="CK28" i="1"/>
  <c r="B41" i="11" s="1"/>
  <c r="CL28" i="1"/>
  <c r="B41" i="12" s="1"/>
  <c r="CM28" i="1"/>
  <c r="B41" i="13" s="1"/>
  <c r="CE29" i="1"/>
  <c r="B42" i="9" s="1"/>
  <c r="CF29" i="1"/>
  <c r="B42" i="7" s="1"/>
  <c r="CG29" i="1"/>
  <c r="B42" i="8" s="1"/>
  <c r="CH29" i="1"/>
  <c r="CI29" i="1"/>
  <c r="B42" i="6" s="1"/>
  <c r="CJ29" i="1"/>
  <c r="B42" i="10" s="1"/>
  <c r="CK29" i="1"/>
  <c r="B42" i="11" s="1"/>
  <c r="CL29" i="1"/>
  <c r="B42" i="12" s="1"/>
  <c r="CM29" i="1"/>
  <c r="B42" i="13" s="1"/>
  <c r="CE30" i="1"/>
  <c r="B43" i="9" s="1"/>
  <c r="CF30" i="1"/>
  <c r="B43" i="7" s="1"/>
  <c r="CG30" i="1"/>
  <c r="B43" i="8" s="1"/>
  <c r="CH30" i="1"/>
  <c r="B43" i="3" s="1"/>
  <c r="CI30" i="1"/>
  <c r="B43" i="6" s="1"/>
  <c r="CJ30" i="1"/>
  <c r="B43" i="10" s="1"/>
  <c r="CK30" i="1"/>
  <c r="B43" i="11" s="1"/>
  <c r="CL30" i="1"/>
  <c r="B43" i="12" s="1"/>
  <c r="CM30" i="1"/>
  <c r="B43" i="13" s="1"/>
  <c r="CE31" i="1"/>
  <c r="B44" i="9" s="1"/>
  <c r="CF31" i="1"/>
  <c r="B44" i="7" s="1"/>
  <c r="CG31" i="1"/>
  <c r="B44" i="8" s="1"/>
  <c r="CH31" i="1"/>
  <c r="B44" i="3" s="1"/>
  <c r="CI31" i="1"/>
  <c r="B44" i="6" s="1"/>
  <c r="CJ31" i="1"/>
  <c r="B44" i="10" s="1"/>
  <c r="CK31" i="1"/>
  <c r="B44" i="11" s="1"/>
  <c r="CL31" i="1"/>
  <c r="B44" i="12" s="1"/>
  <c r="CM31" i="1"/>
  <c r="B44" i="13" s="1"/>
  <c r="CE32" i="1"/>
  <c r="B45" i="9" s="1"/>
  <c r="CF32" i="1"/>
  <c r="B45" i="7" s="1"/>
  <c r="CG32" i="1"/>
  <c r="B45" i="8" s="1"/>
  <c r="CH32" i="1"/>
  <c r="B45" i="3" s="1"/>
  <c r="CI32" i="1"/>
  <c r="B45" i="6" s="1"/>
  <c r="CJ32" i="1"/>
  <c r="B45" i="10" s="1"/>
  <c r="CK32" i="1"/>
  <c r="B45" i="11" s="1"/>
  <c r="CL32" i="1"/>
  <c r="B45" i="12" s="1"/>
  <c r="CM32" i="1"/>
  <c r="B45" i="13" s="1"/>
  <c r="CE33" i="1"/>
  <c r="B46" i="9" s="1"/>
  <c r="CF33" i="1"/>
  <c r="B46" i="7" s="1"/>
  <c r="CG33" i="1"/>
  <c r="B46" i="8" s="1"/>
  <c r="CH33" i="1"/>
  <c r="B46" i="3" s="1"/>
  <c r="CI33" i="1"/>
  <c r="B46" i="6" s="1"/>
  <c r="CJ33" i="1"/>
  <c r="B46" i="10" s="1"/>
  <c r="CK33" i="1"/>
  <c r="B46" i="11" s="1"/>
  <c r="CL33" i="1"/>
  <c r="B46" i="12" s="1"/>
  <c r="CM33" i="1"/>
  <c r="B46" i="13" s="1"/>
  <c r="CE34" i="1"/>
  <c r="B47" i="9" s="1"/>
  <c r="CF34" i="1"/>
  <c r="B47" i="7" s="1"/>
  <c r="CG34" i="1"/>
  <c r="B47" i="8" s="1"/>
  <c r="CH34" i="1"/>
  <c r="B47" i="3" s="1"/>
  <c r="CI34" i="1"/>
  <c r="B47" i="6" s="1"/>
  <c r="CJ34" i="1"/>
  <c r="B47" i="10" s="1"/>
  <c r="CK34" i="1"/>
  <c r="B47" i="11" s="1"/>
  <c r="CL34" i="1"/>
  <c r="B47" i="12" s="1"/>
  <c r="CM34" i="1"/>
  <c r="B47" i="13" s="1"/>
  <c r="CE35" i="1"/>
  <c r="B48" i="9" s="1"/>
  <c r="CF35" i="1"/>
  <c r="B48" i="7" s="1"/>
  <c r="CG35" i="1"/>
  <c r="B48" i="8" s="1"/>
  <c r="CH35" i="1"/>
  <c r="B48" i="3" s="1"/>
  <c r="CI35" i="1"/>
  <c r="B48" i="6" s="1"/>
  <c r="CJ35" i="1"/>
  <c r="B48" i="10" s="1"/>
  <c r="CK35" i="1"/>
  <c r="B48" i="11" s="1"/>
  <c r="CL35" i="1"/>
  <c r="B48" i="12" s="1"/>
  <c r="CM35" i="1"/>
  <c r="B48" i="13" s="1"/>
  <c r="CE36" i="1"/>
  <c r="B49" i="9" s="1"/>
  <c r="CF36" i="1"/>
  <c r="B49" i="7" s="1"/>
  <c r="CG36" i="1"/>
  <c r="B49" i="8" s="1"/>
  <c r="CH36" i="1"/>
  <c r="B49" i="3" s="1"/>
  <c r="CI36" i="1"/>
  <c r="B49" i="6" s="1"/>
  <c r="CJ36" i="1"/>
  <c r="B49" i="10" s="1"/>
  <c r="CK36" i="1"/>
  <c r="B49" i="11" s="1"/>
  <c r="CL36" i="1"/>
  <c r="B49" i="12" s="1"/>
  <c r="CM36" i="1"/>
  <c r="B49" i="13" s="1"/>
  <c r="CE37" i="1"/>
  <c r="B50" i="9" s="1"/>
  <c r="CF37" i="1"/>
  <c r="B50" i="7" s="1"/>
  <c r="CG37" i="1"/>
  <c r="B50" i="8" s="1"/>
  <c r="CH37" i="1"/>
  <c r="B50" i="3" s="1"/>
  <c r="CI37" i="1"/>
  <c r="B50" i="6" s="1"/>
  <c r="CJ37" i="1"/>
  <c r="B50" i="10" s="1"/>
  <c r="CK37" i="1"/>
  <c r="B50" i="11" s="1"/>
  <c r="CL37" i="1"/>
  <c r="B50" i="12" s="1"/>
  <c r="CM37" i="1"/>
  <c r="B50" i="13" s="1"/>
  <c r="CE38" i="1"/>
  <c r="B51" i="9" s="1"/>
  <c r="CF38" i="1"/>
  <c r="B51" i="7" s="1"/>
  <c r="CG38" i="1"/>
  <c r="B51" i="8" s="1"/>
  <c r="CH38" i="1"/>
  <c r="B51" i="3" s="1"/>
  <c r="CI38" i="1"/>
  <c r="B51" i="6" s="1"/>
  <c r="CJ38" i="1"/>
  <c r="B51" i="10" s="1"/>
  <c r="CK38" i="1"/>
  <c r="B51" i="11" s="1"/>
  <c r="CL38" i="1"/>
  <c r="B51" i="12" s="1"/>
  <c r="CM38" i="1"/>
  <c r="B51" i="13" s="1"/>
  <c r="CE39" i="1"/>
  <c r="B52" i="9" s="1"/>
  <c r="CF39" i="1"/>
  <c r="B52" i="7" s="1"/>
  <c r="CG39" i="1"/>
  <c r="B52" i="8" s="1"/>
  <c r="CH39" i="1"/>
  <c r="B52" i="3" s="1"/>
  <c r="CI39" i="1"/>
  <c r="B52" i="6" s="1"/>
  <c r="CJ39" i="1"/>
  <c r="B52" i="10" s="1"/>
  <c r="CK39" i="1"/>
  <c r="B52" i="11" s="1"/>
  <c r="CL39" i="1"/>
  <c r="B52" i="12" s="1"/>
  <c r="CM39" i="1"/>
  <c r="B52" i="13" s="1"/>
  <c r="CE40" i="1"/>
  <c r="B53" i="9" s="1"/>
  <c r="CF40" i="1"/>
  <c r="B53" i="7" s="1"/>
  <c r="CG40" i="1"/>
  <c r="B53" i="8" s="1"/>
  <c r="CH40" i="1"/>
  <c r="B53" i="3" s="1"/>
  <c r="CI40" i="1"/>
  <c r="B53" i="6" s="1"/>
  <c r="CJ40" i="1"/>
  <c r="B53" i="10" s="1"/>
  <c r="CK40" i="1"/>
  <c r="B53" i="11" s="1"/>
  <c r="CL40" i="1"/>
  <c r="B53" i="12" s="1"/>
  <c r="CM40" i="1"/>
  <c r="B53" i="13" s="1"/>
  <c r="CE41" i="1"/>
  <c r="B54" i="9" s="1"/>
  <c r="CF41" i="1"/>
  <c r="B54" i="7" s="1"/>
  <c r="CG41" i="1"/>
  <c r="B54" i="8" s="1"/>
  <c r="CH41" i="1"/>
  <c r="B54" i="3" s="1"/>
  <c r="CI41" i="1"/>
  <c r="B54" i="6" s="1"/>
  <c r="CJ41" i="1"/>
  <c r="B54" i="10" s="1"/>
  <c r="CK41" i="1"/>
  <c r="B54" i="11" s="1"/>
  <c r="CL41" i="1"/>
  <c r="B54" i="12" s="1"/>
  <c r="CM41" i="1"/>
  <c r="B54" i="13" s="1"/>
  <c r="CE42" i="1"/>
  <c r="B55" i="9" s="1"/>
  <c r="CF42" i="1"/>
  <c r="B55" i="7" s="1"/>
  <c r="CG42" i="1"/>
  <c r="B55" i="8" s="1"/>
  <c r="CH42" i="1"/>
  <c r="B55" i="3" s="1"/>
  <c r="CI42" i="1"/>
  <c r="B55" i="6" s="1"/>
  <c r="CJ42" i="1"/>
  <c r="B55" i="10" s="1"/>
  <c r="CK42" i="1"/>
  <c r="B55" i="11" s="1"/>
  <c r="CL42" i="1"/>
  <c r="B55" i="12" s="1"/>
  <c r="CM42" i="1"/>
  <c r="B55" i="13" s="1"/>
  <c r="CE43" i="1"/>
  <c r="B56" i="9" s="1"/>
  <c r="CF43" i="1"/>
  <c r="B56" i="7" s="1"/>
  <c r="CG43" i="1"/>
  <c r="B56" i="8" s="1"/>
  <c r="CH43" i="1"/>
  <c r="B56" i="3" s="1"/>
  <c r="CI43" i="1"/>
  <c r="B56" i="6" s="1"/>
  <c r="CJ43" i="1"/>
  <c r="B56" i="10" s="1"/>
  <c r="CK43" i="1"/>
  <c r="B56" i="11" s="1"/>
  <c r="CL43" i="1"/>
  <c r="B56" i="12" s="1"/>
  <c r="CM43" i="1"/>
  <c r="B56" i="13" s="1"/>
  <c r="CE44" i="1"/>
  <c r="B57" i="9" s="1"/>
  <c r="CF44" i="1"/>
  <c r="B57" i="7" s="1"/>
  <c r="CG44" i="1"/>
  <c r="B57" i="8" s="1"/>
  <c r="CH44" i="1"/>
  <c r="B57" i="3" s="1"/>
  <c r="CI44" i="1"/>
  <c r="B57" i="6" s="1"/>
  <c r="CJ44" i="1"/>
  <c r="B57" i="10" s="1"/>
  <c r="CK44" i="1"/>
  <c r="B57" i="11" s="1"/>
  <c r="CL44" i="1"/>
  <c r="B57" i="12" s="1"/>
  <c r="CM44" i="1"/>
  <c r="B57" i="13" s="1"/>
  <c r="CE45" i="1"/>
  <c r="B58" i="9" s="1"/>
  <c r="CF45" i="1"/>
  <c r="B58" i="7" s="1"/>
  <c r="CG45" i="1"/>
  <c r="B58" i="8" s="1"/>
  <c r="CH45" i="1"/>
  <c r="B58" i="3" s="1"/>
  <c r="CI45" i="1"/>
  <c r="B58" i="6" s="1"/>
  <c r="CJ45" i="1"/>
  <c r="B58" i="10" s="1"/>
  <c r="CK45" i="1"/>
  <c r="B58" i="11" s="1"/>
  <c r="CL45" i="1"/>
  <c r="B58" i="12" s="1"/>
  <c r="CM45" i="1"/>
  <c r="B58" i="13" s="1"/>
  <c r="CE46" i="1"/>
  <c r="B59" i="9" s="1"/>
  <c r="CF46" i="1"/>
  <c r="B59" i="7" s="1"/>
  <c r="CG46" i="1"/>
  <c r="B59" i="8" s="1"/>
  <c r="CH46" i="1"/>
  <c r="B59" i="3" s="1"/>
  <c r="CI46" i="1"/>
  <c r="B59" i="6" s="1"/>
  <c r="CJ46" i="1"/>
  <c r="B59" i="10" s="1"/>
  <c r="CK46" i="1"/>
  <c r="B59" i="11" s="1"/>
  <c r="CL46" i="1"/>
  <c r="B59" i="12" s="1"/>
  <c r="CM46" i="1"/>
  <c r="B59" i="13" s="1"/>
  <c r="CE47" i="1"/>
  <c r="B60" i="9" s="1"/>
  <c r="CF47" i="1"/>
  <c r="B60" i="7" s="1"/>
  <c r="CG47" i="1"/>
  <c r="B60" i="8" s="1"/>
  <c r="CH47" i="1"/>
  <c r="B60" i="3" s="1"/>
  <c r="CI47" i="1"/>
  <c r="B60" i="6" s="1"/>
  <c r="CJ47" i="1"/>
  <c r="B60" i="10" s="1"/>
  <c r="CK47" i="1"/>
  <c r="B60" i="11" s="1"/>
  <c r="CL47" i="1"/>
  <c r="B60" i="12" s="1"/>
  <c r="CM47" i="1"/>
  <c r="B60" i="13" s="1"/>
  <c r="CE48" i="1"/>
  <c r="B61" i="9" s="1"/>
  <c r="CF48" i="1"/>
  <c r="B61" i="7" s="1"/>
  <c r="CG48" i="1"/>
  <c r="B61" i="8" s="1"/>
  <c r="CH48" i="1"/>
  <c r="B61" i="3" s="1"/>
  <c r="CI48" i="1"/>
  <c r="B61" i="6" s="1"/>
  <c r="CJ48" i="1"/>
  <c r="B61" i="10" s="1"/>
  <c r="CK48" i="1"/>
  <c r="B61" i="11" s="1"/>
  <c r="CL48" i="1"/>
  <c r="B61" i="12" s="1"/>
  <c r="CM48" i="1"/>
  <c r="B61" i="13" s="1"/>
  <c r="CE49" i="1"/>
  <c r="B62" i="9" s="1"/>
  <c r="CF49" i="1"/>
  <c r="B62" i="7" s="1"/>
  <c r="CG49" i="1"/>
  <c r="B62" i="8" s="1"/>
  <c r="CH49" i="1"/>
  <c r="B62" i="3" s="1"/>
  <c r="CI49" i="1"/>
  <c r="B62" i="6" s="1"/>
  <c r="CJ49" i="1"/>
  <c r="B62" i="10" s="1"/>
  <c r="CK49" i="1"/>
  <c r="B62" i="11" s="1"/>
  <c r="CL49" i="1"/>
  <c r="B62" i="12" s="1"/>
  <c r="CM49" i="1"/>
  <c r="B62" i="13" s="1"/>
  <c r="CE50" i="1"/>
  <c r="B63" i="9" s="1"/>
  <c r="CF50" i="1"/>
  <c r="B63" i="7" s="1"/>
  <c r="CG50" i="1"/>
  <c r="B63" i="8" s="1"/>
  <c r="CH50" i="1"/>
  <c r="B63" i="3" s="1"/>
  <c r="CI50" i="1"/>
  <c r="B63" i="6" s="1"/>
  <c r="CJ50" i="1"/>
  <c r="B63" i="10" s="1"/>
  <c r="CK50" i="1"/>
  <c r="B63" i="11" s="1"/>
  <c r="CL50" i="1"/>
  <c r="B63" i="12" s="1"/>
  <c r="CM50" i="1"/>
  <c r="B63" i="13" s="1"/>
  <c r="CE51" i="1"/>
  <c r="B64" i="9" s="1"/>
  <c r="CF51" i="1"/>
  <c r="B64" i="7" s="1"/>
  <c r="CG51" i="1"/>
  <c r="B64" i="8" s="1"/>
  <c r="CH51" i="1"/>
  <c r="B64" i="3" s="1"/>
  <c r="CI51" i="1"/>
  <c r="B64" i="6" s="1"/>
  <c r="CJ51" i="1"/>
  <c r="B64" i="10" s="1"/>
  <c r="CK51" i="1"/>
  <c r="B64" i="11" s="1"/>
  <c r="CL51" i="1"/>
  <c r="B64" i="12" s="1"/>
  <c r="CM51" i="1"/>
  <c r="B64" i="13" s="1"/>
  <c r="CE52" i="1"/>
  <c r="B65" i="9" s="1"/>
  <c r="CF52" i="1"/>
  <c r="B65" i="7" s="1"/>
  <c r="CG52" i="1"/>
  <c r="B65" i="8" s="1"/>
  <c r="CH52" i="1"/>
  <c r="B65" i="3" s="1"/>
  <c r="CI52" i="1"/>
  <c r="B65" i="6" s="1"/>
  <c r="CJ52" i="1"/>
  <c r="B65" i="10" s="1"/>
  <c r="CK52" i="1"/>
  <c r="B65" i="11" s="1"/>
  <c r="CL52" i="1"/>
  <c r="B65" i="12" s="1"/>
  <c r="CM52" i="1"/>
  <c r="B65" i="13" s="1"/>
  <c r="CE53" i="1"/>
  <c r="B66" i="9" s="1"/>
  <c r="CF53" i="1"/>
  <c r="B66" i="7" s="1"/>
  <c r="CG53" i="1"/>
  <c r="B66" i="8" s="1"/>
  <c r="CH53" i="1"/>
  <c r="B66" i="3" s="1"/>
  <c r="CI53" i="1"/>
  <c r="B66" i="6" s="1"/>
  <c r="CJ53" i="1"/>
  <c r="B66" i="10" s="1"/>
  <c r="CK53" i="1"/>
  <c r="B66" i="11" s="1"/>
  <c r="CL53" i="1"/>
  <c r="B66" i="12" s="1"/>
  <c r="CM53" i="1"/>
  <c r="CE54" i="1"/>
  <c r="B67" i="9" s="1"/>
  <c r="CF54" i="1"/>
  <c r="B67" i="7" s="1"/>
  <c r="CG54" i="1"/>
  <c r="B67" i="8" s="1"/>
  <c r="CH54" i="1"/>
  <c r="B67" i="3" s="1"/>
  <c r="CI54" i="1"/>
  <c r="B67" i="6" s="1"/>
  <c r="CJ54" i="1"/>
  <c r="B67" i="10" s="1"/>
  <c r="CK54" i="1"/>
  <c r="B67" i="11" s="1"/>
  <c r="CL54" i="1"/>
  <c r="B67" i="12" s="1"/>
  <c r="CM54" i="1"/>
  <c r="B67" i="13" s="1"/>
  <c r="CE55" i="1"/>
  <c r="B68" i="9" s="1"/>
  <c r="CF55" i="1"/>
  <c r="B68" i="7" s="1"/>
  <c r="CG55" i="1"/>
  <c r="B68" i="8" s="1"/>
  <c r="CH55" i="1"/>
  <c r="B68" i="3" s="1"/>
  <c r="CI55" i="1"/>
  <c r="B68" i="6" s="1"/>
  <c r="CJ55" i="1"/>
  <c r="B68" i="10" s="1"/>
  <c r="CK55" i="1"/>
  <c r="B68" i="11" s="1"/>
  <c r="CL55" i="1"/>
  <c r="B68" i="12" s="1"/>
  <c r="CM55" i="1"/>
  <c r="B68" i="13" s="1"/>
  <c r="CE56" i="1"/>
  <c r="B69" i="9" s="1"/>
  <c r="CF56" i="1"/>
  <c r="B69" i="7" s="1"/>
  <c r="CG56" i="1"/>
  <c r="B69" i="8" s="1"/>
  <c r="CH56" i="1"/>
  <c r="B69" i="3" s="1"/>
  <c r="CI56" i="1"/>
  <c r="B69" i="6" s="1"/>
  <c r="CJ56" i="1"/>
  <c r="B69" i="10" s="1"/>
  <c r="CK56" i="1"/>
  <c r="B69" i="11" s="1"/>
  <c r="CL56" i="1"/>
  <c r="B69" i="12" s="1"/>
  <c r="CM56" i="1"/>
  <c r="B69" i="13" s="1"/>
  <c r="CE57" i="1"/>
  <c r="B70" i="9" s="1"/>
  <c r="CF57" i="1"/>
  <c r="B70" i="7" s="1"/>
  <c r="CG57" i="1"/>
  <c r="B70" i="8" s="1"/>
  <c r="CH57" i="1"/>
  <c r="B70" i="3" s="1"/>
  <c r="CI57" i="1"/>
  <c r="B70" i="6" s="1"/>
  <c r="CJ57" i="1"/>
  <c r="B70" i="10" s="1"/>
  <c r="CK57" i="1"/>
  <c r="B70" i="11" s="1"/>
  <c r="CL57" i="1"/>
  <c r="B70" i="12" s="1"/>
  <c r="CM57" i="1"/>
  <c r="B70" i="13" s="1"/>
  <c r="CE58" i="1"/>
  <c r="B71" i="9" s="1"/>
  <c r="CF58" i="1"/>
  <c r="B71" i="7" s="1"/>
  <c r="CG58" i="1"/>
  <c r="B71" i="8" s="1"/>
  <c r="CH58" i="1"/>
  <c r="B71" i="3" s="1"/>
  <c r="CI58" i="1"/>
  <c r="B71" i="6" s="1"/>
  <c r="CJ58" i="1"/>
  <c r="B71" i="10" s="1"/>
  <c r="CK58" i="1"/>
  <c r="B71" i="11" s="1"/>
  <c r="CL58" i="1"/>
  <c r="B71" i="12" s="1"/>
  <c r="CM58" i="1"/>
  <c r="B71" i="13" s="1"/>
  <c r="CE59" i="1"/>
  <c r="B72" i="9" s="1"/>
  <c r="CF59" i="1"/>
  <c r="B72" i="7" s="1"/>
  <c r="CG59" i="1"/>
  <c r="B72" i="8" s="1"/>
  <c r="CH59" i="1"/>
  <c r="B72" i="3" s="1"/>
  <c r="CI59" i="1"/>
  <c r="B72" i="6" s="1"/>
  <c r="CJ59" i="1"/>
  <c r="B72" i="10" s="1"/>
  <c r="CK59" i="1"/>
  <c r="B72" i="11" s="1"/>
  <c r="CL59" i="1"/>
  <c r="B72" i="12" s="1"/>
  <c r="CM59" i="1"/>
  <c r="B72" i="13" s="1"/>
  <c r="CE60" i="1"/>
  <c r="B73" i="9" s="1"/>
  <c r="CF60" i="1"/>
  <c r="B73" i="7" s="1"/>
  <c r="CG60" i="1"/>
  <c r="B73" i="8" s="1"/>
  <c r="CH60" i="1"/>
  <c r="B73" i="3" s="1"/>
  <c r="CI60" i="1"/>
  <c r="B73" i="6" s="1"/>
  <c r="CJ60" i="1"/>
  <c r="B73" i="10" s="1"/>
  <c r="CK60" i="1"/>
  <c r="B73" i="11" s="1"/>
  <c r="CL60" i="1"/>
  <c r="B73" i="12" s="1"/>
  <c r="CM60" i="1"/>
  <c r="B73" i="13" s="1"/>
  <c r="CE61" i="1"/>
  <c r="B74" i="9" s="1"/>
  <c r="CF61" i="1"/>
  <c r="B74" i="7" s="1"/>
  <c r="CG61" i="1"/>
  <c r="B74" i="8" s="1"/>
  <c r="CH61" i="1"/>
  <c r="B74" i="3" s="1"/>
  <c r="CI61" i="1"/>
  <c r="B74" i="6" s="1"/>
  <c r="CJ61" i="1"/>
  <c r="B74" i="10" s="1"/>
  <c r="CK61" i="1"/>
  <c r="B74" i="11" s="1"/>
  <c r="CL61" i="1"/>
  <c r="B74" i="12" s="1"/>
  <c r="CM61" i="1"/>
  <c r="B74" i="13" s="1"/>
  <c r="CE62" i="1"/>
  <c r="B75" i="9" s="1"/>
  <c r="CF62" i="1"/>
  <c r="B75" i="7" s="1"/>
  <c r="CG62" i="1"/>
  <c r="B75" i="8" s="1"/>
  <c r="CH62" i="1"/>
  <c r="B75" i="3" s="1"/>
  <c r="CI62" i="1"/>
  <c r="B75" i="6" s="1"/>
  <c r="CJ62" i="1"/>
  <c r="B75" i="10" s="1"/>
  <c r="CK62" i="1"/>
  <c r="B75" i="11" s="1"/>
  <c r="CL62" i="1"/>
  <c r="B75" i="12" s="1"/>
  <c r="CM62" i="1"/>
  <c r="B75" i="13" s="1"/>
  <c r="CE63" i="1"/>
  <c r="B76" i="9" s="1"/>
  <c r="CF63" i="1"/>
  <c r="B76" i="7" s="1"/>
  <c r="CG63" i="1"/>
  <c r="B76" i="8" s="1"/>
  <c r="CH63" i="1"/>
  <c r="B76" i="3" s="1"/>
  <c r="CI63" i="1"/>
  <c r="B76" i="6" s="1"/>
  <c r="CJ63" i="1"/>
  <c r="B76" i="10" s="1"/>
  <c r="CK63" i="1"/>
  <c r="B76" i="11" s="1"/>
  <c r="CL63" i="1"/>
  <c r="B76" i="12" s="1"/>
  <c r="CM63" i="1"/>
  <c r="B76" i="13" s="1"/>
  <c r="CE64" i="1"/>
  <c r="B77" i="9" s="1"/>
  <c r="CF64" i="1"/>
  <c r="B77" i="7" s="1"/>
  <c r="CG64" i="1"/>
  <c r="B77" i="8" s="1"/>
  <c r="CH64" i="1"/>
  <c r="B77" i="3" s="1"/>
  <c r="CI64" i="1"/>
  <c r="B77" i="6" s="1"/>
  <c r="CJ64" i="1"/>
  <c r="B77" i="10" s="1"/>
  <c r="CK64" i="1"/>
  <c r="B77" i="11" s="1"/>
  <c r="CL64" i="1"/>
  <c r="B77" i="12" s="1"/>
  <c r="CM64" i="1"/>
  <c r="B77" i="13" s="1"/>
  <c r="CE65" i="1"/>
  <c r="B78" i="9" s="1"/>
  <c r="CF65" i="1"/>
  <c r="B78" i="7" s="1"/>
  <c r="CG65" i="1"/>
  <c r="B78" i="8" s="1"/>
  <c r="CH65" i="1"/>
  <c r="B78" i="3" s="1"/>
  <c r="CI65" i="1"/>
  <c r="B78" i="6" s="1"/>
  <c r="CJ65" i="1"/>
  <c r="B78" i="10" s="1"/>
  <c r="CK65" i="1"/>
  <c r="B78" i="11" s="1"/>
  <c r="CL65" i="1"/>
  <c r="B78" i="12" s="1"/>
  <c r="CM65" i="1"/>
  <c r="B78" i="13" s="1"/>
  <c r="CE66" i="1"/>
  <c r="B79" i="9" s="1"/>
  <c r="CF66" i="1"/>
  <c r="B79" i="7" s="1"/>
  <c r="CG66" i="1"/>
  <c r="B79" i="8" s="1"/>
  <c r="CH66" i="1"/>
  <c r="B79" i="3" s="1"/>
  <c r="CI66" i="1"/>
  <c r="B79" i="6" s="1"/>
  <c r="CJ66" i="1"/>
  <c r="B79" i="10" s="1"/>
  <c r="CK66" i="1"/>
  <c r="B79" i="11" s="1"/>
  <c r="CL66" i="1"/>
  <c r="B79" i="12" s="1"/>
  <c r="CM66" i="1"/>
  <c r="B79" i="13" s="1"/>
  <c r="CE67" i="1"/>
  <c r="B80" i="9" s="1"/>
  <c r="CF67" i="1"/>
  <c r="B80" i="7" s="1"/>
  <c r="CG67" i="1"/>
  <c r="B80" i="8" s="1"/>
  <c r="CH67" i="1"/>
  <c r="B80" i="3" s="1"/>
  <c r="CI67" i="1"/>
  <c r="B80" i="6" s="1"/>
  <c r="CJ67" i="1"/>
  <c r="B80" i="10" s="1"/>
  <c r="CK67" i="1"/>
  <c r="B80" i="11" s="1"/>
  <c r="CL67" i="1"/>
  <c r="B80" i="12" s="1"/>
  <c r="CM67" i="1"/>
  <c r="B80" i="13" s="1"/>
  <c r="CE68" i="1"/>
  <c r="B81" i="9" s="1"/>
  <c r="CF68" i="1"/>
  <c r="B81" i="7" s="1"/>
  <c r="CG68" i="1"/>
  <c r="B81" i="8" s="1"/>
  <c r="CH68" i="1"/>
  <c r="B81" i="3" s="1"/>
  <c r="CI68" i="1"/>
  <c r="B81" i="6" s="1"/>
  <c r="CJ68" i="1"/>
  <c r="B81" i="10" s="1"/>
  <c r="CK68" i="1"/>
  <c r="B81" i="11" s="1"/>
  <c r="CL68" i="1"/>
  <c r="B81" i="12" s="1"/>
  <c r="CM68" i="1"/>
  <c r="B81" i="13" s="1"/>
  <c r="CE69" i="1"/>
  <c r="B82" i="9" s="1"/>
  <c r="CF69" i="1"/>
  <c r="B82" i="7" s="1"/>
  <c r="CG69" i="1"/>
  <c r="B82" i="8" s="1"/>
  <c r="CH69" i="1"/>
  <c r="B82" i="3" s="1"/>
  <c r="CI69" i="1"/>
  <c r="B82" i="6" s="1"/>
  <c r="CJ69" i="1"/>
  <c r="B82" i="10" s="1"/>
  <c r="CK69" i="1"/>
  <c r="B82" i="11" s="1"/>
  <c r="CL69" i="1"/>
  <c r="B82" i="12" s="1"/>
  <c r="CM69" i="1"/>
  <c r="B82" i="13" s="1"/>
  <c r="CE70" i="1"/>
  <c r="B83" i="9" s="1"/>
  <c r="CF70" i="1"/>
  <c r="B83" i="7" s="1"/>
  <c r="CG70" i="1"/>
  <c r="B83" i="8" s="1"/>
  <c r="CH70" i="1"/>
  <c r="B83" i="3" s="1"/>
  <c r="CI70" i="1"/>
  <c r="B83" i="6" s="1"/>
  <c r="CJ70" i="1"/>
  <c r="B83" i="10" s="1"/>
  <c r="CK70" i="1"/>
  <c r="B83" i="11" s="1"/>
  <c r="CL70" i="1"/>
  <c r="B83" i="12" s="1"/>
  <c r="CM70" i="1"/>
  <c r="B83" i="13" s="1"/>
  <c r="CE71" i="1"/>
  <c r="B84" i="9" s="1"/>
  <c r="CF71" i="1"/>
  <c r="B84" i="7" s="1"/>
  <c r="CG71" i="1"/>
  <c r="B84" i="8" s="1"/>
  <c r="CH71" i="1"/>
  <c r="B84" i="3" s="1"/>
  <c r="CI71" i="1"/>
  <c r="B84" i="6" s="1"/>
  <c r="CJ71" i="1"/>
  <c r="B84" i="10" s="1"/>
  <c r="CK71" i="1"/>
  <c r="B84" i="11" s="1"/>
  <c r="CL71" i="1"/>
  <c r="B84" i="12" s="1"/>
  <c r="CM71" i="1"/>
  <c r="B84" i="13" s="1"/>
  <c r="CE72" i="1"/>
  <c r="B85" i="9" s="1"/>
  <c r="CF72" i="1"/>
  <c r="B85" i="7" s="1"/>
  <c r="CG72" i="1"/>
  <c r="B85" i="8" s="1"/>
  <c r="CH72" i="1"/>
  <c r="B85" i="3" s="1"/>
  <c r="CI72" i="1"/>
  <c r="B85" i="6" s="1"/>
  <c r="CJ72" i="1"/>
  <c r="B85" i="10" s="1"/>
  <c r="CK72" i="1"/>
  <c r="B85" i="11" s="1"/>
  <c r="CL72" i="1"/>
  <c r="B85" i="12" s="1"/>
  <c r="CM72" i="1"/>
  <c r="B85" i="13" s="1"/>
  <c r="CE73" i="1"/>
  <c r="B86" i="9" s="1"/>
  <c r="CF73" i="1"/>
  <c r="B86" i="7" s="1"/>
  <c r="CG73" i="1"/>
  <c r="B86" i="8" s="1"/>
  <c r="CH73" i="1"/>
  <c r="B86" i="3" s="1"/>
  <c r="CI73" i="1"/>
  <c r="B86" i="6" s="1"/>
  <c r="CJ73" i="1"/>
  <c r="B86" i="10" s="1"/>
  <c r="CK73" i="1"/>
  <c r="B86" i="11" s="1"/>
  <c r="CL73" i="1"/>
  <c r="B86" i="12" s="1"/>
  <c r="CM73" i="1"/>
  <c r="B86" i="13" s="1"/>
  <c r="CE74" i="1"/>
  <c r="B87" i="9" s="1"/>
  <c r="CF74" i="1"/>
  <c r="B87" i="7" s="1"/>
  <c r="CG74" i="1"/>
  <c r="B87" i="8" s="1"/>
  <c r="CH74" i="1"/>
  <c r="B87" i="3" s="1"/>
  <c r="CI74" i="1"/>
  <c r="B87" i="6" s="1"/>
  <c r="CJ74" i="1"/>
  <c r="B87" i="10" s="1"/>
  <c r="CK74" i="1"/>
  <c r="CL74" i="1"/>
  <c r="B87" i="12" s="1"/>
  <c r="CM74" i="1"/>
  <c r="B87" i="13" s="1"/>
  <c r="CE75" i="1"/>
  <c r="B88" i="9" s="1"/>
  <c r="CF75" i="1"/>
  <c r="B88" i="7" s="1"/>
  <c r="CG75" i="1"/>
  <c r="B88" i="8" s="1"/>
  <c r="CH75" i="1"/>
  <c r="B88" i="3" s="1"/>
  <c r="CI75" i="1"/>
  <c r="B88" i="6" s="1"/>
  <c r="CJ75" i="1"/>
  <c r="B88" i="10" s="1"/>
  <c r="CK75" i="1"/>
  <c r="B88" i="11" s="1"/>
  <c r="CL75" i="1"/>
  <c r="B88" i="12" s="1"/>
  <c r="CM75" i="1"/>
  <c r="B88" i="13" s="1"/>
  <c r="CE76" i="1"/>
  <c r="B89" i="9" s="1"/>
  <c r="CF76" i="1"/>
  <c r="B89" i="7" s="1"/>
  <c r="CG76" i="1"/>
  <c r="B89" i="8" s="1"/>
  <c r="CH76" i="1"/>
  <c r="B89" i="3" s="1"/>
  <c r="CI76" i="1"/>
  <c r="B89" i="6" s="1"/>
  <c r="CJ76" i="1"/>
  <c r="B89" i="10" s="1"/>
  <c r="CK76" i="1"/>
  <c r="B89" i="11" s="1"/>
  <c r="CL76" i="1"/>
  <c r="B89" i="12" s="1"/>
  <c r="CM76" i="1"/>
  <c r="B89" i="13" s="1"/>
  <c r="CE77" i="1"/>
  <c r="B90" i="9" s="1"/>
  <c r="CF77" i="1"/>
  <c r="B90" i="7" s="1"/>
  <c r="CG77" i="1"/>
  <c r="B90" i="8" s="1"/>
  <c r="CH77" i="1"/>
  <c r="B90" i="3" s="1"/>
  <c r="CI77" i="1"/>
  <c r="B90" i="6" s="1"/>
  <c r="CJ77" i="1"/>
  <c r="B90" i="10" s="1"/>
  <c r="CK77" i="1"/>
  <c r="B90" i="11" s="1"/>
  <c r="CL77" i="1"/>
  <c r="B90" i="12" s="1"/>
  <c r="CM77" i="1"/>
  <c r="B90" i="13" s="1"/>
  <c r="CE78" i="1"/>
  <c r="B91" i="9" s="1"/>
  <c r="CF78" i="1"/>
  <c r="B91" i="7" s="1"/>
  <c r="CG78" i="1"/>
  <c r="B91" i="8" s="1"/>
  <c r="CH78" i="1"/>
  <c r="B91" i="3" s="1"/>
  <c r="CI78" i="1"/>
  <c r="B91" i="6" s="1"/>
  <c r="CJ78" i="1"/>
  <c r="B91" i="10" s="1"/>
  <c r="CK78" i="1"/>
  <c r="B91" i="11" s="1"/>
  <c r="CL78" i="1"/>
  <c r="B91" i="12" s="1"/>
  <c r="CM78" i="1"/>
  <c r="B91" i="13" s="1"/>
  <c r="CE79" i="1"/>
  <c r="B92" i="9" s="1"/>
  <c r="CF79" i="1"/>
  <c r="B92" i="7" s="1"/>
  <c r="CG79" i="1"/>
  <c r="B92" i="8" s="1"/>
  <c r="CH79" i="1"/>
  <c r="B92" i="3" s="1"/>
  <c r="CI79" i="1"/>
  <c r="B92" i="6" s="1"/>
  <c r="CJ79" i="1"/>
  <c r="B92" i="10" s="1"/>
  <c r="CK79" i="1"/>
  <c r="B92" i="11" s="1"/>
  <c r="CL79" i="1"/>
  <c r="B92" i="12" s="1"/>
  <c r="CM79" i="1"/>
  <c r="B92" i="13" s="1"/>
  <c r="CE80" i="1"/>
  <c r="B93" i="9" s="1"/>
  <c r="CF80" i="1"/>
  <c r="B93" i="7" s="1"/>
  <c r="CG80" i="1"/>
  <c r="B93" i="8" s="1"/>
  <c r="CH80" i="1"/>
  <c r="B93" i="3" s="1"/>
  <c r="CI80" i="1"/>
  <c r="B93" i="6" s="1"/>
  <c r="CJ80" i="1"/>
  <c r="B93" i="10" s="1"/>
  <c r="CK80" i="1"/>
  <c r="B93" i="11" s="1"/>
  <c r="CL80" i="1"/>
  <c r="B93" i="12" s="1"/>
  <c r="CM80" i="1"/>
  <c r="B93" i="13" s="1"/>
  <c r="CE81" i="1"/>
  <c r="B94" i="9" s="1"/>
  <c r="CF81" i="1"/>
  <c r="B94" i="7" s="1"/>
  <c r="CG81" i="1"/>
  <c r="B94" i="8" s="1"/>
  <c r="CH81" i="1"/>
  <c r="B94" i="3" s="1"/>
  <c r="CI81" i="1"/>
  <c r="B94" i="6" s="1"/>
  <c r="CJ81" i="1"/>
  <c r="B94" i="10" s="1"/>
  <c r="CK81" i="1"/>
  <c r="B94" i="11" s="1"/>
  <c r="CL81" i="1"/>
  <c r="B94" i="12" s="1"/>
  <c r="CM81" i="1"/>
  <c r="B94" i="13" s="1"/>
  <c r="CE82" i="1"/>
  <c r="B95" i="9" s="1"/>
  <c r="CF82" i="1"/>
  <c r="B95" i="7" s="1"/>
  <c r="CG82" i="1"/>
  <c r="B95" i="8" s="1"/>
  <c r="CH82" i="1"/>
  <c r="B95" i="3" s="1"/>
  <c r="CI82" i="1"/>
  <c r="B95" i="6" s="1"/>
  <c r="CJ82" i="1"/>
  <c r="B95" i="10" s="1"/>
  <c r="CK82" i="1"/>
  <c r="B95" i="11" s="1"/>
  <c r="CL82" i="1"/>
  <c r="B95" i="12" s="1"/>
  <c r="CM82" i="1"/>
  <c r="B95" i="13" s="1"/>
  <c r="CE83" i="1"/>
  <c r="B96" i="9" s="1"/>
  <c r="CF83" i="1"/>
  <c r="B96" i="7" s="1"/>
  <c r="CG83" i="1"/>
  <c r="B96" i="8" s="1"/>
  <c r="CH83" i="1"/>
  <c r="B96" i="3" s="1"/>
  <c r="CI83" i="1"/>
  <c r="B96" i="6" s="1"/>
  <c r="CJ83" i="1"/>
  <c r="B96" i="10" s="1"/>
  <c r="CK83" i="1"/>
  <c r="B96" i="11" s="1"/>
  <c r="CL83" i="1"/>
  <c r="B96" i="12" s="1"/>
  <c r="CM83" i="1"/>
  <c r="B96" i="13" s="1"/>
  <c r="CE84" i="1"/>
  <c r="B97" i="9" s="1"/>
  <c r="CF84" i="1"/>
  <c r="B97" i="7" s="1"/>
  <c r="CG84" i="1"/>
  <c r="B97" i="8" s="1"/>
  <c r="CH84" i="1"/>
  <c r="B97" i="3" s="1"/>
  <c r="CI84" i="1"/>
  <c r="B97" i="6" s="1"/>
  <c r="CJ84" i="1"/>
  <c r="B97" i="10" s="1"/>
  <c r="CK84" i="1"/>
  <c r="B97" i="11" s="1"/>
  <c r="CL84" i="1"/>
  <c r="B97" i="12" s="1"/>
  <c r="CM84" i="1"/>
  <c r="B97" i="13" s="1"/>
  <c r="CE85" i="1"/>
  <c r="B98" i="9" s="1"/>
  <c r="CF85" i="1"/>
  <c r="B98" i="7" s="1"/>
  <c r="CG85" i="1"/>
  <c r="B98" i="8" s="1"/>
  <c r="CH85" i="1"/>
  <c r="B98" i="3" s="1"/>
  <c r="CI85" i="1"/>
  <c r="B98" i="6" s="1"/>
  <c r="CJ85" i="1"/>
  <c r="B98" i="10" s="1"/>
  <c r="CK85" i="1"/>
  <c r="B98" i="11" s="1"/>
  <c r="CL85" i="1"/>
  <c r="B98" i="12" s="1"/>
  <c r="CM85" i="1"/>
  <c r="B98" i="13" s="1"/>
  <c r="CE86" i="1"/>
  <c r="B99" i="9" s="1"/>
  <c r="CF86" i="1"/>
  <c r="B99" i="7" s="1"/>
  <c r="CG86" i="1"/>
  <c r="B99" i="8" s="1"/>
  <c r="CH86" i="1"/>
  <c r="B99" i="3" s="1"/>
  <c r="CI86" i="1"/>
  <c r="B99" i="6" s="1"/>
  <c r="CJ86" i="1"/>
  <c r="B99" i="10" s="1"/>
  <c r="CK86" i="1"/>
  <c r="B99" i="11" s="1"/>
  <c r="CL86" i="1"/>
  <c r="B99" i="12" s="1"/>
  <c r="CM86" i="1"/>
  <c r="B99" i="13" s="1"/>
  <c r="CE87" i="1"/>
  <c r="B100" i="9" s="1"/>
  <c r="CF87" i="1"/>
  <c r="B100" i="7" s="1"/>
  <c r="CG87" i="1"/>
  <c r="B100" i="8" s="1"/>
  <c r="CH87" i="1"/>
  <c r="B100" i="3" s="1"/>
  <c r="CI87" i="1"/>
  <c r="B100" i="6" s="1"/>
  <c r="CJ87" i="1"/>
  <c r="B100" i="10" s="1"/>
  <c r="CK87" i="1"/>
  <c r="B100" i="11" s="1"/>
  <c r="CL87" i="1"/>
  <c r="B100" i="12" s="1"/>
  <c r="CM87" i="1"/>
  <c r="B100" i="13" s="1"/>
  <c r="CE88" i="1"/>
  <c r="B101" i="9" s="1"/>
  <c r="CF88" i="1"/>
  <c r="B101" i="7" s="1"/>
  <c r="CG88" i="1"/>
  <c r="B101" i="8" s="1"/>
  <c r="CH88" i="1"/>
  <c r="B101" i="3" s="1"/>
  <c r="CI88" i="1"/>
  <c r="B101" i="6" s="1"/>
  <c r="CJ88" i="1"/>
  <c r="B101" i="10" s="1"/>
  <c r="CK88" i="1"/>
  <c r="B101" i="11" s="1"/>
  <c r="CL88" i="1"/>
  <c r="B101" i="12" s="1"/>
  <c r="CM88" i="1"/>
  <c r="B101" i="13" s="1"/>
  <c r="CE89" i="1"/>
  <c r="B102" i="9" s="1"/>
  <c r="CF89" i="1"/>
  <c r="B102" i="7" s="1"/>
  <c r="CG89" i="1"/>
  <c r="B102" i="8" s="1"/>
  <c r="CH89" i="1"/>
  <c r="B102" i="3" s="1"/>
  <c r="CI89" i="1"/>
  <c r="B102" i="6" s="1"/>
  <c r="CJ89" i="1"/>
  <c r="B102" i="10" s="1"/>
  <c r="CK89" i="1"/>
  <c r="B102" i="11" s="1"/>
  <c r="CL89" i="1"/>
  <c r="B102" i="12" s="1"/>
  <c r="CM89" i="1"/>
  <c r="B102" i="13" s="1"/>
  <c r="CE90" i="1"/>
  <c r="B103" i="9" s="1"/>
  <c r="CF90" i="1"/>
  <c r="B103" i="7" s="1"/>
  <c r="CG90" i="1"/>
  <c r="B103" i="8" s="1"/>
  <c r="CH90" i="1"/>
  <c r="B103" i="3" s="1"/>
  <c r="CI90" i="1"/>
  <c r="B103" i="6" s="1"/>
  <c r="CJ90" i="1"/>
  <c r="B103" i="10" s="1"/>
  <c r="CK90" i="1"/>
  <c r="B103" i="11" s="1"/>
  <c r="CL90" i="1"/>
  <c r="B103" i="12" s="1"/>
  <c r="CM90" i="1"/>
  <c r="B103" i="13" s="1"/>
  <c r="CE91" i="1"/>
  <c r="B104" i="9" s="1"/>
  <c r="CF91" i="1"/>
  <c r="B104" i="7" s="1"/>
  <c r="CG91" i="1"/>
  <c r="B104" i="8" s="1"/>
  <c r="CH91" i="1"/>
  <c r="B104" i="3" s="1"/>
  <c r="CI91" i="1"/>
  <c r="B104" i="6" s="1"/>
  <c r="CJ91" i="1"/>
  <c r="B104" i="10" s="1"/>
  <c r="CK91" i="1"/>
  <c r="B104" i="11" s="1"/>
  <c r="CL91" i="1"/>
  <c r="B104" i="12" s="1"/>
  <c r="CM91" i="1"/>
  <c r="B104" i="13" s="1"/>
  <c r="CE92" i="1"/>
  <c r="B105" i="9" s="1"/>
  <c r="CF92" i="1"/>
  <c r="B105" i="7" s="1"/>
  <c r="CG92" i="1"/>
  <c r="B105" i="8" s="1"/>
  <c r="CH92" i="1"/>
  <c r="B105" i="3" s="1"/>
  <c r="CI92" i="1"/>
  <c r="B105" i="6" s="1"/>
  <c r="CJ92" i="1"/>
  <c r="B105" i="10" s="1"/>
  <c r="CK92" i="1"/>
  <c r="B105" i="11" s="1"/>
  <c r="CL92" i="1"/>
  <c r="B105" i="12" s="1"/>
  <c r="CM92" i="1"/>
  <c r="B105" i="13" s="1"/>
  <c r="CE93" i="1"/>
  <c r="B106" i="9" s="1"/>
  <c r="CF93" i="1"/>
  <c r="B106" i="7" s="1"/>
  <c r="CG93" i="1"/>
  <c r="B106" i="8" s="1"/>
  <c r="CH93" i="1"/>
  <c r="B106" i="3" s="1"/>
  <c r="CI93" i="1"/>
  <c r="B106" i="6" s="1"/>
  <c r="CJ93" i="1"/>
  <c r="B106" i="10" s="1"/>
  <c r="CK93" i="1"/>
  <c r="B106" i="11" s="1"/>
  <c r="CL93" i="1"/>
  <c r="B106" i="12" s="1"/>
  <c r="CM93" i="1"/>
  <c r="B106" i="13" s="1"/>
  <c r="CE94" i="1"/>
  <c r="B107" i="9" s="1"/>
  <c r="CF94" i="1"/>
  <c r="B107" i="7" s="1"/>
  <c r="CG94" i="1"/>
  <c r="B107" i="8" s="1"/>
  <c r="CH94" i="1"/>
  <c r="B107" i="3" s="1"/>
  <c r="CI94" i="1"/>
  <c r="B107" i="6" s="1"/>
  <c r="CJ94" i="1"/>
  <c r="B107" i="10" s="1"/>
  <c r="CK94" i="1"/>
  <c r="B107" i="11" s="1"/>
  <c r="CL94" i="1"/>
  <c r="B107" i="12" s="1"/>
  <c r="CM94" i="1"/>
  <c r="B107" i="13" s="1"/>
  <c r="CE95" i="1"/>
  <c r="B108" i="9" s="1"/>
  <c r="CF95" i="1"/>
  <c r="B108" i="7" s="1"/>
  <c r="CG95" i="1"/>
  <c r="B108" i="8" s="1"/>
  <c r="CH95" i="1"/>
  <c r="B108" i="3" s="1"/>
  <c r="CI95" i="1"/>
  <c r="B108" i="6" s="1"/>
  <c r="CJ95" i="1"/>
  <c r="B108" i="10" s="1"/>
  <c r="CK95" i="1"/>
  <c r="B108" i="11" s="1"/>
  <c r="CL95" i="1"/>
  <c r="B108" i="12" s="1"/>
  <c r="CM95" i="1"/>
  <c r="B108" i="13" s="1"/>
  <c r="CE96" i="1"/>
  <c r="B109" i="9" s="1"/>
  <c r="CF96" i="1"/>
  <c r="B109" i="7" s="1"/>
  <c r="CG96" i="1"/>
  <c r="B109" i="8" s="1"/>
  <c r="CH96" i="1"/>
  <c r="B109" i="3" s="1"/>
  <c r="CI96" i="1"/>
  <c r="B109" i="6" s="1"/>
  <c r="CJ96" i="1"/>
  <c r="B109" i="10" s="1"/>
  <c r="CK96" i="1"/>
  <c r="B109" i="11" s="1"/>
  <c r="CL96" i="1"/>
  <c r="B109" i="12" s="1"/>
  <c r="CM96" i="1"/>
  <c r="B109" i="13" s="1"/>
  <c r="CE97" i="1"/>
  <c r="B110" i="9" s="1"/>
  <c r="CF97" i="1"/>
  <c r="B110" i="7" s="1"/>
  <c r="CG97" i="1"/>
  <c r="B110" i="8" s="1"/>
  <c r="CH97" i="1"/>
  <c r="B110" i="3" s="1"/>
  <c r="CI97" i="1"/>
  <c r="B110" i="6" s="1"/>
  <c r="CJ97" i="1"/>
  <c r="B110" i="10" s="1"/>
  <c r="CK97" i="1"/>
  <c r="B110" i="11" s="1"/>
  <c r="CL97" i="1"/>
  <c r="B110" i="12" s="1"/>
  <c r="CM97" i="1"/>
  <c r="B110" i="13" s="1"/>
  <c r="CE98" i="1"/>
  <c r="B111" i="9" s="1"/>
  <c r="CF98" i="1"/>
  <c r="B111" i="7" s="1"/>
  <c r="CG98" i="1"/>
  <c r="B111" i="8" s="1"/>
  <c r="CH98" i="1"/>
  <c r="B111" i="3" s="1"/>
  <c r="CI98" i="1"/>
  <c r="B111" i="6" s="1"/>
  <c r="CJ98" i="1"/>
  <c r="B111" i="10" s="1"/>
  <c r="CK98" i="1"/>
  <c r="B111" i="11" s="1"/>
  <c r="CL98" i="1"/>
  <c r="B111" i="12" s="1"/>
  <c r="CM98" i="1"/>
  <c r="B111" i="13" s="1"/>
  <c r="CE99" i="1"/>
  <c r="B112" i="9" s="1"/>
  <c r="CF99" i="1"/>
  <c r="B112" i="7" s="1"/>
  <c r="CG99" i="1"/>
  <c r="B112" i="8" s="1"/>
  <c r="CH99" i="1"/>
  <c r="B112" i="3" s="1"/>
  <c r="CI99" i="1"/>
  <c r="B112" i="6" s="1"/>
  <c r="CJ99" i="1"/>
  <c r="B112" i="10" s="1"/>
  <c r="CK99" i="1"/>
  <c r="B112" i="11" s="1"/>
  <c r="CL99" i="1"/>
  <c r="B112" i="12" s="1"/>
  <c r="CM99" i="1"/>
  <c r="B112" i="13" s="1"/>
  <c r="CE100" i="1"/>
  <c r="B113" i="9" s="1"/>
  <c r="CF100" i="1"/>
  <c r="B113" i="7" s="1"/>
  <c r="CG100" i="1"/>
  <c r="B113" i="8" s="1"/>
  <c r="CH100" i="1"/>
  <c r="B113" i="3" s="1"/>
  <c r="CI100" i="1"/>
  <c r="B113" i="6" s="1"/>
  <c r="CJ100" i="1"/>
  <c r="B113" i="10" s="1"/>
  <c r="CK100" i="1"/>
  <c r="B113" i="11" s="1"/>
  <c r="CL100" i="1"/>
  <c r="B113" i="12" s="1"/>
  <c r="CM100" i="1"/>
  <c r="B113" i="13" s="1"/>
  <c r="CE101" i="1"/>
  <c r="B114" i="9" s="1"/>
  <c r="CF101" i="1"/>
  <c r="B114" i="7" s="1"/>
  <c r="CG101" i="1"/>
  <c r="B114" i="8" s="1"/>
  <c r="CH101" i="1"/>
  <c r="B114" i="3" s="1"/>
  <c r="CI101" i="1"/>
  <c r="B114" i="6" s="1"/>
  <c r="CJ101" i="1"/>
  <c r="B114" i="10" s="1"/>
  <c r="CK101" i="1"/>
  <c r="B114" i="11" s="1"/>
  <c r="CL101" i="1"/>
  <c r="B114" i="12" s="1"/>
  <c r="CM101" i="1"/>
  <c r="B114" i="13" s="1"/>
  <c r="CE102" i="1"/>
  <c r="B115" i="9" s="1"/>
  <c r="CF102" i="1"/>
  <c r="B115" i="7" s="1"/>
  <c r="CG102" i="1"/>
  <c r="B115" i="8" s="1"/>
  <c r="CH102" i="1"/>
  <c r="B115" i="3" s="1"/>
  <c r="CI102" i="1"/>
  <c r="B115" i="6" s="1"/>
  <c r="CJ102" i="1"/>
  <c r="B115" i="10" s="1"/>
  <c r="CK102" i="1"/>
  <c r="B115" i="11" s="1"/>
  <c r="CL102" i="1"/>
  <c r="B115" i="12" s="1"/>
  <c r="CM102" i="1"/>
  <c r="B115" i="13" s="1"/>
  <c r="CE103" i="1"/>
  <c r="B116" i="9" s="1"/>
  <c r="CF103" i="1"/>
  <c r="B116" i="7" s="1"/>
  <c r="CG103" i="1"/>
  <c r="B116" i="8" s="1"/>
  <c r="CH103" i="1"/>
  <c r="B116" i="3" s="1"/>
  <c r="CI103" i="1"/>
  <c r="B116" i="6" s="1"/>
  <c r="CJ103" i="1"/>
  <c r="B116" i="10" s="1"/>
  <c r="CK103" i="1"/>
  <c r="B116" i="11" s="1"/>
  <c r="CL103" i="1"/>
  <c r="B116" i="12" s="1"/>
  <c r="CM103" i="1"/>
  <c r="B116" i="13" s="1"/>
  <c r="CE104" i="1"/>
  <c r="B117" i="9" s="1"/>
  <c r="CF104" i="1"/>
  <c r="B117" i="7" s="1"/>
  <c r="CG104" i="1"/>
  <c r="B117" i="8" s="1"/>
  <c r="CH104" i="1"/>
  <c r="B117" i="3" s="1"/>
  <c r="CI104" i="1"/>
  <c r="B117" i="6" s="1"/>
  <c r="CJ104" i="1"/>
  <c r="B117" i="10" s="1"/>
  <c r="CK104" i="1"/>
  <c r="B117" i="11" s="1"/>
  <c r="CL104" i="1"/>
  <c r="B117" i="12" s="1"/>
  <c r="CM104" i="1"/>
  <c r="B117" i="13" s="1"/>
  <c r="F6" i="15"/>
  <c r="V6" i="15" s="1"/>
  <c r="F7" i="15"/>
  <c r="F8" i="15"/>
  <c r="Y8" i="15" s="1"/>
  <c r="F9" i="15"/>
  <c r="AB9" i="15" s="1"/>
  <c r="F10" i="15"/>
  <c r="AA10" i="15" s="1"/>
  <c r="F11" i="15"/>
  <c r="F12" i="15"/>
  <c r="Y12" i="15" s="1"/>
  <c r="F13" i="15"/>
  <c r="AC13" i="15" s="1"/>
  <c r="F14" i="15"/>
  <c r="Z14" i="15" s="1"/>
  <c r="F15" i="15"/>
  <c r="F16" i="15"/>
  <c r="Y16" i="15" s="1"/>
  <c r="F17" i="15"/>
  <c r="AF17" i="15" s="1"/>
  <c r="F18" i="15"/>
  <c r="X18" i="15" s="1"/>
  <c r="F5" i="15"/>
  <c r="W12" i="15"/>
  <c r="W18" i="15"/>
  <c r="F19" i="15"/>
  <c r="AG19" i="15" s="1"/>
  <c r="C8" i="7"/>
  <c r="C76" i="14" s="1"/>
  <c r="X10" i="15"/>
  <c r="D8" i="7"/>
  <c r="D76" i="14" s="1"/>
  <c r="Y18" i="15"/>
  <c r="E8" i="7"/>
  <c r="E76" i="14" s="1"/>
  <c r="Z10" i="15"/>
  <c r="Z12" i="15"/>
  <c r="F8" i="7"/>
  <c r="F76" i="14" s="1"/>
  <c r="G8" i="7"/>
  <c r="G76" i="14" s="1"/>
  <c r="AB12" i="15"/>
  <c r="AB14" i="15"/>
  <c r="AB18" i="15"/>
  <c r="H8" i="7"/>
  <c r="H76" i="14" s="1"/>
  <c r="AC12" i="15"/>
  <c r="AC18" i="15"/>
  <c r="I8" i="7"/>
  <c r="I76" i="14" s="1"/>
  <c r="AD12" i="15"/>
  <c r="AD14" i="15"/>
  <c r="AD16" i="15"/>
  <c r="AD17" i="15"/>
  <c r="J8" i="7"/>
  <c r="J76" i="14" s="1"/>
  <c r="AE12" i="15"/>
  <c r="K8" i="7"/>
  <c r="K76" i="14" s="1"/>
  <c r="AF6" i="15"/>
  <c r="AF9" i="15"/>
  <c r="AF12" i="15"/>
  <c r="L8" i="7"/>
  <c r="L76" i="14" s="1"/>
  <c r="AG10" i="15"/>
  <c r="AG12" i="15"/>
  <c r="M8" i="7"/>
  <c r="M76" i="14" s="1"/>
  <c r="C8" i="8"/>
  <c r="C77" i="14" s="1"/>
  <c r="D8" i="8"/>
  <c r="D77" i="14" s="1"/>
  <c r="E8" i="8"/>
  <c r="E77" i="14" s="1"/>
  <c r="F8" i="8"/>
  <c r="F77" i="14" s="1"/>
  <c r="G8" i="8"/>
  <c r="G77" i="14" s="1"/>
  <c r="H8" i="8"/>
  <c r="H77" i="14" s="1"/>
  <c r="I8" i="8"/>
  <c r="I77" i="14" s="1"/>
  <c r="J8" i="8"/>
  <c r="J77" i="14" s="1"/>
  <c r="K8" i="8"/>
  <c r="K77" i="14" s="1"/>
  <c r="L8" i="8"/>
  <c r="L77" i="14" s="1"/>
  <c r="M8" i="8"/>
  <c r="M77" i="14" s="1"/>
  <c r="C8" i="3"/>
  <c r="D8" i="3"/>
  <c r="E8" i="3"/>
  <c r="E78" i="14" s="1"/>
  <c r="F8" i="3"/>
  <c r="G8" i="3"/>
  <c r="G78" i="14" s="1"/>
  <c r="H8" i="3"/>
  <c r="I8" i="3"/>
  <c r="I78" i="14" s="1"/>
  <c r="J8" i="3"/>
  <c r="K8" i="3"/>
  <c r="L8" i="3"/>
  <c r="M8" i="3"/>
  <c r="M78" i="14" s="1"/>
  <c r="C8" i="6"/>
  <c r="C79" i="14" s="1"/>
  <c r="D8" i="6"/>
  <c r="D79" i="14" s="1"/>
  <c r="E8" i="6"/>
  <c r="E79" i="14" s="1"/>
  <c r="F8" i="6"/>
  <c r="F79" i="14" s="1"/>
  <c r="G8" i="6"/>
  <c r="G79" i="14" s="1"/>
  <c r="H8" i="6"/>
  <c r="I8" i="6"/>
  <c r="I79" i="14" s="1"/>
  <c r="J8" i="6"/>
  <c r="K8" i="6"/>
  <c r="K79" i="14" s="1"/>
  <c r="L8" i="6"/>
  <c r="L79" i="14" s="1"/>
  <c r="M8" i="6"/>
  <c r="M79" i="14" s="1"/>
  <c r="C8" i="10"/>
  <c r="C80" i="14" s="1"/>
  <c r="D8" i="10"/>
  <c r="D80" i="14" s="1"/>
  <c r="E8" i="10"/>
  <c r="E80" i="14" s="1"/>
  <c r="F8" i="10"/>
  <c r="F80" i="14" s="1"/>
  <c r="G8" i="10"/>
  <c r="G80" i="14" s="1"/>
  <c r="H8" i="10"/>
  <c r="I8" i="10"/>
  <c r="I80" i="14" s="1"/>
  <c r="J8" i="10"/>
  <c r="J80" i="14" s="1"/>
  <c r="K8" i="10"/>
  <c r="K80" i="14" s="1"/>
  <c r="L8" i="10"/>
  <c r="L80" i="14" s="1"/>
  <c r="M8" i="10"/>
  <c r="M80" i="14" s="1"/>
  <c r="C8" i="11"/>
  <c r="C81" i="14" s="1"/>
  <c r="D8" i="11"/>
  <c r="D81" i="14" s="1"/>
  <c r="E8" i="11"/>
  <c r="F8" i="11"/>
  <c r="F81" i="14" s="1"/>
  <c r="G8" i="11"/>
  <c r="G81" i="14" s="1"/>
  <c r="H8" i="11"/>
  <c r="I8" i="11"/>
  <c r="J8" i="11"/>
  <c r="K8" i="11"/>
  <c r="K81" i="14" s="1"/>
  <c r="L8" i="11"/>
  <c r="L81" i="14" s="1"/>
  <c r="M8" i="11"/>
  <c r="C8" i="12"/>
  <c r="C82" i="14" s="1"/>
  <c r="D8" i="12"/>
  <c r="E8" i="12"/>
  <c r="F8" i="12"/>
  <c r="G8" i="12"/>
  <c r="H8" i="12"/>
  <c r="H82" i="14" s="1"/>
  <c r="I8" i="12"/>
  <c r="I82" i="14" s="1"/>
  <c r="J8" i="12"/>
  <c r="K8" i="12"/>
  <c r="L8" i="12"/>
  <c r="M8" i="12"/>
  <c r="C8" i="13"/>
  <c r="C83" i="14" s="1"/>
  <c r="D8" i="13"/>
  <c r="E8" i="13"/>
  <c r="E83" i="14" s="1"/>
  <c r="F8" i="13"/>
  <c r="F83" i="14" s="1"/>
  <c r="G8" i="13"/>
  <c r="H8" i="13"/>
  <c r="H83" i="14" s="1"/>
  <c r="I8" i="13"/>
  <c r="I83" i="14" s="1"/>
  <c r="J8" i="13"/>
  <c r="J83" i="14" s="1"/>
  <c r="K8" i="13"/>
  <c r="L8" i="13"/>
  <c r="M8" i="13"/>
  <c r="M83" i="14" s="1"/>
  <c r="C8" i="9"/>
  <c r="C75" i="14" s="1"/>
  <c r="D8" i="9"/>
  <c r="D75" i="14" s="1"/>
  <c r="E8" i="9"/>
  <c r="E75" i="14" s="1"/>
  <c r="F8" i="9"/>
  <c r="F75" i="14" s="1"/>
  <c r="G8" i="9"/>
  <c r="G75" i="14" s="1"/>
  <c r="H8" i="9"/>
  <c r="H75" i="14" s="1"/>
  <c r="I8" i="9"/>
  <c r="I75" i="14" s="1"/>
  <c r="J8" i="9"/>
  <c r="J75" i="14" s="1"/>
  <c r="K8" i="9"/>
  <c r="K75" i="14" s="1"/>
  <c r="L8" i="9"/>
  <c r="L75" i="14" s="1"/>
  <c r="M8" i="9"/>
  <c r="M75" i="14" s="1"/>
  <c r="C16" i="7"/>
  <c r="V8" i="15"/>
  <c r="V10" i="15"/>
  <c r="V12" i="15"/>
  <c r="V18" i="15"/>
  <c r="B8" i="7"/>
  <c r="B76" i="14" s="1"/>
  <c r="B8" i="8"/>
  <c r="B77" i="14" s="1"/>
  <c r="B8" i="3"/>
  <c r="C16" i="6"/>
  <c r="B8" i="6"/>
  <c r="R16" i="10"/>
  <c r="B8" i="10"/>
  <c r="B80" i="14" s="1"/>
  <c r="B8" i="11"/>
  <c r="B81" i="14" s="1"/>
  <c r="B8" i="12"/>
  <c r="B82" i="14" s="1"/>
  <c r="C16" i="13"/>
  <c r="B8" i="13"/>
  <c r="B83" i="14" s="1"/>
  <c r="R16" i="9"/>
  <c r="B8" i="9"/>
  <c r="B75" i="14" s="1"/>
  <c r="F20" i="15"/>
  <c r="V20" i="15" s="1"/>
  <c r="F21" i="15"/>
  <c r="X21" i="15" s="1"/>
  <c r="Z21" i="15"/>
  <c r="F22" i="15"/>
  <c r="W22" i="15" s="1"/>
  <c r="F23" i="15"/>
  <c r="AG23" i="15" s="1"/>
  <c r="F24" i="15"/>
  <c r="AA24" i="15" s="1"/>
  <c r="F25" i="15"/>
  <c r="F26" i="15"/>
  <c r="AE26" i="15"/>
  <c r="F27" i="15"/>
  <c r="Y27" i="15" s="1"/>
  <c r="F28" i="15"/>
  <c r="AC28" i="15" s="1"/>
  <c r="AA28" i="15"/>
  <c r="F29" i="15"/>
  <c r="AE29" i="15" s="1"/>
  <c r="Z29" i="15"/>
  <c r="F30" i="15"/>
  <c r="AG30" i="15" s="1"/>
  <c r="F31" i="15"/>
  <c r="AC31" i="15" s="1"/>
  <c r="X31" i="15"/>
  <c r="F32" i="15"/>
  <c r="V32" i="15" s="1"/>
  <c r="AC32" i="15"/>
  <c r="AE32" i="15"/>
  <c r="F33" i="15"/>
  <c r="AA33" i="15" s="1"/>
  <c r="F34" i="15"/>
  <c r="AC34" i="15" s="1"/>
  <c r="F35" i="15"/>
  <c r="AB35" i="15" s="1"/>
  <c r="F36" i="15"/>
  <c r="F37" i="15"/>
  <c r="V37" i="15" s="1"/>
  <c r="F38" i="15"/>
  <c r="AG38" i="15" s="1"/>
  <c r="F39" i="15"/>
  <c r="Z39" i="15" s="1"/>
  <c r="F40" i="15"/>
  <c r="W40" i="15"/>
  <c r="F41" i="15"/>
  <c r="AA41" i="15" s="1"/>
  <c r="F42" i="15"/>
  <c r="AG42" i="15" s="1"/>
  <c r="F43" i="15"/>
  <c r="Y43" i="15" s="1"/>
  <c r="AD43" i="15"/>
  <c r="F44" i="15"/>
  <c r="W44" i="15"/>
  <c r="F45" i="15"/>
  <c r="X45" i="15" s="1"/>
  <c r="F46" i="15"/>
  <c r="AG46" i="15" s="1"/>
  <c r="F47" i="15"/>
  <c r="F48" i="15"/>
  <c r="W48" i="15" s="1"/>
  <c r="F49" i="15"/>
  <c r="W49" i="15" s="1"/>
  <c r="F50" i="15"/>
  <c r="AG50" i="15" s="1"/>
  <c r="F51" i="15"/>
  <c r="Y51" i="15" s="1"/>
  <c r="Z51" i="15"/>
  <c r="AC51" i="15"/>
  <c r="F52" i="15"/>
  <c r="W52" i="15" s="1"/>
  <c r="F53" i="15"/>
  <c r="W53" i="15" s="1"/>
  <c r="V53" i="15"/>
  <c r="X53" i="15"/>
  <c r="Z53" i="15"/>
  <c r="AD53" i="15"/>
  <c r="AE53" i="15"/>
  <c r="F54" i="15"/>
  <c r="AG54" i="15" s="1"/>
  <c r="F55" i="15"/>
  <c r="F56" i="15"/>
  <c r="W56" i="15"/>
  <c r="AE56" i="15"/>
  <c r="AG56" i="15"/>
  <c r="F57" i="15"/>
  <c r="Z57" i="15" s="1"/>
  <c r="AE57" i="15"/>
  <c r="F58" i="15"/>
  <c r="AG58" i="15" s="1"/>
  <c r="F59" i="15"/>
  <c r="F60" i="15"/>
  <c r="AE60" i="15" s="1"/>
  <c r="Y60" i="15"/>
  <c r="AC60" i="15"/>
  <c r="F61" i="15"/>
  <c r="V61" i="15" s="1"/>
  <c r="Y61" i="15"/>
  <c r="Z61" i="15"/>
  <c r="AB61" i="15"/>
  <c r="AC61" i="15"/>
  <c r="AD61" i="15"/>
  <c r="F62" i="15"/>
  <c r="Y62" i="15" s="1"/>
  <c r="F63" i="15"/>
  <c r="X63" i="15" s="1"/>
  <c r="F64" i="15"/>
  <c r="Y64" i="15" s="1"/>
  <c r="AE64" i="15"/>
  <c r="F65" i="15"/>
  <c r="AA65" i="15" s="1"/>
  <c r="F66" i="15"/>
  <c r="AE66" i="15" s="1"/>
  <c r="F67" i="15"/>
  <c r="X67" i="15" s="1"/>
  <c r="AG67" i="15"/>
  <c r="F68" i="15"/>
  <c r="V68" i="15" s="1"/>
  <c r="F69" i="15"/>
  <c r="AC69" i="15" s="1"/>
  <c r="F70" i="15"/>
  <c r="X70" i="15" s="1"/>
  <c r="Y70" i="15"/>
  <c r="AC70" i="15"/>
  <c r="AG70" i="15"/>
  <c r="F71" i="15"/>
  <c r="AD71" i="15" s="1"/>
  <c r="F72" i="15"/>
  <c r="AC72" i="15"/>
  <c r="AE72" i="15"/>
  <c r="F73" i="15"/>
  <c r="Z73" i="15" s="1"/>
  <c r="V73" i="15"/>
  <c r="W73" i="15"/>
  <c r="X73" i="15"/>
  <c r="Y73" i="15"/>
  <c r="AC73" i="15"/>
  <c r="AD73" i="15"/>
  <c r="AE73" i="15"/>
  <c r="AF73" i="15"/>
  <c r="AG73" i="15"/>
  <c r="F74" i="15"/>
  <c r="W74" i="15" s="1"/>
  <c r="AE74" i="15"/>
  <c r="F75" i="15"/>
  <c r="AB75" i="15" s="1"/>
  <c r="V75" i="15"/>
  <c r="X75" i="15"/>
  <c r="Y75" i="15"/>
  <c r="AA75" i="15"/>
  <c r="AD75" i="15"/>
  <c r="AE75" i="15"/>
  <c r="AF75" i="15"/>
  <c r="AG75" i="15"/>
  <c r="F76" i="15"/>
  <c r="V76" i="15" s="1"/>
  <c r="AG76" i="15"/>
  <c r="F77" i="15"/>
  <c r="AG77" i="15" s="1"/>
  <c r="Y77" i="15"/>
  <c r="AD77" i="15"/>
  <c r="F78" i="15"/>
  <c r="AA78" i="15" s="1"/>
  <c r="F79" i="15"/>
  <c r="AD79" i="15" s="1"/>
  <c r="F80" i="15"/>
  <c r="Y80" i="15" s="1"/>
  <c r="F81" i="15"/>
  <c r="AC81" i="15" s="1"/>
  <c r="F82" i="15"/>
  <c r="AA82" i="15" s="1"/>
  <c r="F83" i="15"/>
  <c r="AE83" i="15" s="1"/>
  <c r="F84" i="15"/>
  <c r="F85" i="15"/>
  <c r="AG85" i="15" s="1"/>
  <c r="F86" i="15"/>
  <c r="AA86" i="15" s="1"/>
  <c r="F87" i="15"/>
  <c r="AD87" i="15" s="1"/>
  <c r="F88" i="15"/>
  <c r="Y88" i="15" s="1"/>
  <c r="F89" i="15"/>
  <c r="AD89" i="15" s="1"/>
  <c r="F90" i="15"/>
  <c r="W90" i="15" s="1"/>
  <c r="AC90" i="15"/>
  <c r="AE90" i="15"/>
  <c r="F91" i="15"/>
  <c r="V91" i="15" s="1"/>
  <c r="Z91" i="15"/>
  <c r="AA91" i="15"/>
  <c r="AC91" i="15"/>
  <c r="AD91" i="15"/>
  <c r="F92" i="15"/>
  <c r="V92" i="15" s="1"/>
  <c r="Y92" i="15"/>
  <c r="AC92" i="15"/>
  <c r="F93" i="15"/>
  <c r="V93" i="15" s="1"/>
  <c r="F94" i="15"/>
  <c r="W94" i="15" s="1"/>
  <c r="F95" i="15"/>
  <c r="X95" i="15" s="1"/>
  <c r="Z95" i="15"/>
  <c r="AA95" i="15"/>
  <c r="F96" i="15"/>
  <c r="Y96" i="15"/>
  <c r="F97" i="15"/>
  <c r="X97" i="15" s="1"/>
  <c r="F98" i="15"/>
  <c r="W98" i="15"/>
  <c r="F99" i="15"/>
  <c r="W99" i="15" s="1"/>
  <c r="AE99" i="15"/>
  <c r="AF99" i="15"/>
  <c r="F100" i="15"/>
  <c r="V100" i="15" s="1"/>
  <c r="F101" i="15"/>
  <c r="X101" i="15" s="1"/>
  <c r="V101" i="15"/>
  <c r="W101" i="15"/>
  <c r="Z101" i="15"/>
  <c r="AA101" i="15"/>
  <c r="AC101" i="15"/>
  <c r="AE101" i="15"/>
  <c r="AG101" i="15"/>
  <c r="F102" i="15"/>
  <c r="W102" i="15" s="1"/>
  <c r="AE102" i="15"/>
  <c r="F103" i="15"/>
  <c r="W103" i="15" s="1"/>
  <c r="Z103" i="15"/>
  <c r="AA103" i="15"/>
  <c r="AD103" i="15"/>
  <c r="AE103" i="15"/>
  <c r="F104" i="15"/>
  <c r="Y104" i="15"/>
  <c r="F105" i="15"/>
  <c r="AB105" i="15" s="1"/>
  <c r="V105" i="15"/>
  <c r="Z105" i="15"/>
  <c r="AA105" i="15"/>
  <c r="AF105" i="15"/>
  <c r="AD104" i="1"/>
  <c r="AE104" i="1"/>
  <c r="AL104" i="1"/>
  <c r="AM104" i="1"/>
  <c r="AS6" i="15"/>
  <c r="C118" i="14"/>
  <c r="C119" i="14"/>
  <c r="B63" i="14"/>
  <c r="B64" i="14"/>
  <c r="B65" i="14"/>
  <c r="B66" i="14"/>
  <c r="B67" i="14"/>
  <c r="B68" i="14"/>
  <c r="B69" i="14"/>
  <c r="B70" i="14"/>
  <c r="B71" i="14"/>
  <c r="C63" i="14"/>
  <c r="C64" i="14"/>
  <c r="C65" i="14"/>
  <c r="C66" i="14"/>
  <c r="C67" i="14"/>
  <c r="C68" i="14"/>
  <c r="C69" i="14"/>
  <c r="C70" i="14"/>
  <c r="C71" i="14"/>
  <c r="D63" i="14"/>
  <c r="D64" i="14"/>
  <c r="D65" i="14"/>
  <c r="D66" i="14"/>
  <c r="D67" i="14"/>
  <c r="D68" i="14"/>
  <c r="D69" i="14"/>
  <c r="D70" i="14"/>
  <c r="D71" i="14"/>
  <c r="E63" i="14"/>
  <c r="E64" i="14"/>
  <c r="E65" i="14"/>
  <c r="E66" i="14"/>
  <c r="E67" i="14"/>
  <c r="E68" i="14"/>
  <c r="E69" i="14"/>
  <c r="E70" i="14"/>
  <c r="E71" i="14"/>
  <c r="F63" i="14"/>
  <c r="F64" i="14"/>
  <c r="F65" i="14"/>
  <c r="F66" i="14"/>
  <c r="F67" i="14"/>
  <c r="F68" i="14"/>
  <c r="F69" i="14"/>
  <c r="F70" i="14"/>
  <c r="F71" i="14"/>
  <c r="G63" i="14"/>
  <c r="G64" i="14"/>
  <c r="G65" i="14"/>
  <c r="G66" i="14"/>
  <c r="G67" i="14"/>
  <c r="G68" i="14"/>
  <c r="G69" i="14"/>
  <c r="G70" i="14"/>
  <c r="G71" i="14"/>
  <c r="H63" i="14"/>
  <c r="H64" i="14"/>
  <c r="H65" i="14"/>
  <c r="H66" i="14"/>
  <c r="H67" i="14"/>
  <c r="H68" i="14"/>
  <c r="H69" i="14"/>
  <c r="H70" i="14"/>
  <c r="H71" i="14"/>
  <c r="I63" i="14"/>
  <c r="I64" i="14"/>
  <c r="I65" i="14"/>
  <c r="I66" i="14"/>
  <c r="I67" i="14"/>
  <c r="I68" i="14"/>
  <c r="I69" i="14"/>
  <c r="I70" i="14"/>
  <c r="I71" i="14"/>
  <c r="J63" i="14"/>
  <c r="J64" i="14"/>
  <c r="J65" i="14"/>
  <c r="J66" i="14"/>
  <c r="J67" i="14"/>
  <c r="J68" i="14"/>
  <c r="J69" i="14"/>
  <c r="J70" i="14"/>
  <c r="J71" i="14"/>
  <c r="K63" i="14"/>
  <c r="K64" i="14"/>
  <c r="K65" i="14"/>
  <c r="K66" i="14"/>
  <c r="K67" i="14"/>
  <c r="K68" i="14"/>
  <c r="K69" i="14"/>
  <c r="K70" i="14"/>
  <c r="K71" i="14"/>
  <c r="L63" i="14"/>
  <c r="L64" i="14"/>
  <c r="L65" i="14"/>
  <c r="L66" i="14"/>
  <c r="L67" i="14"/>
  <c r="L68" i="14"/>
  <c r="L69" i="14"/>
  <c r="L70" i="14"/>
  <c r="L71" i="14"/>
  <c r="M63" i="14"/>
  <c r="M64" i="14"/>
  <c r="M65" i="14"/>
  <c r="M66" i="14"/>
  <c r="M67" i="14"/>
  <c r="M68" i="14"/>
  <c r="M69" i="14"/>
  <c r="M70" i="14"/>
  <c r="M71" i="14"/>
  <c r="AS5" i="15"/>
  <c r="P31" i="7"/>
  <c r="P32" i="7"/>
  <c r="P33" i="7"/>
  <c r="P31" i="8"/>
  <c r="P32" i="8"/>
  <c r="P33" i="8"/>
  <c r="P31" i="3"/>
  <c r="P32" i="3"/>
  <c r="P33" i="3"/>
  <c r="P31" i="6"/>
  <c r="P32" i="6"/>
  <c r="P33" i="6"/>
  <c r="P31" i="10"/>
  <c r="P32" i="10"/>
  <c r="P33" i="10"/>
  <c r="P31" i="11"/>
  <c r="P32" i="11"/>
  <c r="P33" i="11"/>
  <c r="P31" i="12"/>
  <c r="P32" i="12"/>
  <c r="P33" i="12"/>
  <c r="P31" i="13"/>
  <c r="P32" i="13"/>
  <c r="P33" i="13"/>
  <c r="P117" i="7"/>
  <c r="P117" i="8"/>
  <c r="P117" i="3"/>
  <c r="P117" i="6"/>
  <c r="P117" i="10"/>
  <c r="P117" i="11"/>
  <c r="P117" i="12"/>
  <c r="Q117" i="12"/>
  <c r="P117" i="13"/>
  <c r="P117" i="9"/>
  <c r="A117" i="7"/>
  <c r="A117" i="8"/>
  <c r="A117" i="3"/>
  <c r="A117" i="6"/>
  <c r="A117" i="10"/>
  <c r="A117" i="11"/>
  <c r="A117" i="12"/>
  <c r="A117" i="13"/>
  <c r="A117" i="9"/>
  <c r="B79" i="14"/>
  <c r="C78" i="14"/>
  <c r="D78" i="14"/>
  <c r="D82" i="14"/>
  <c r="D83" i="14"/>
  <c r="E81" i="14"/>
  <c r="E82" i="14"/>
  <c r="F78" i="14"/>
  <c r="F82" i="14"/>
  <c r="G82" i="14"/>
  <c r="G83" i="14"/>
  <c r="H78" i="14"/>
  <c r="H79" i="14"/>
  <c r="H81" i="14"/>
  <c r="I81" i="14"/>
  <c r="J78" i="14"/>
  <c r="J79" i="14"/>
  <c r="J81" i="14"/>
  <c r="J82" i="14"/>
  <c r="K78" i="14"/>
  <c r="K82" i="14"/>
  <c r="K83" i="14"/>
  <c r="L78" i="14"/>
  <c r="L82" i="14"/>
  <c r="L83" i="14"/>
  <c r="M81" i="14"/>
  <c r="M82" i="14"/>
  <c r="Q35" i="7"/>
  <c r="Q43" i="7"/>
  <c r="Q51" i="7"/>
  <c r="Q59" i="7"/>
  <c r="Q67" i="7"/>
  <c r="Q75" i="7"/>
  <c r="Q83" i="7"/>
  <c r="Q91" i="7"/>
  <c r="Q99" i="7"/>
  <c r="Q107" i="7"/>
  <c r="Q115" i="7"/>
  <c r="Q36" i="13"/>
  <c r="Q44" i="13"/>
  <c r="Q52" i="13"/>
  <c r="Q60" i="13"/>
  <c r="Q68" i="13"/>
  <c r="Q76" i="13"/>
  <c r="Q84" i="13"/>
  <c r="Q92" i="13"/>
  <c r="Q100" i="13"/>
  <c r="Q108" i="13"/>
  <c r="Q116" i="13"/>
  <c r="Q37" i="12"/>
  <c r="Q45" i="12"/>
  <c r="Q53" i="12"/>
  <c r="Q61" i="12"/>
  <c r="Q69" i="12"/>
  <c r="Q77" i="12"/>
  <c r="Q85" i="12"/>
  <c r="Q93" i="12"/>
  <c r="Q101" i="12"/>
  <c r="Q109" i="12"/>
  <c r="Q38" i="11"/>
  <c r="Q46" i="11"/>
  <c r="Q54" i="11"/>
  <c r="Q62" i="11"/>
  <c r="Q70" i="11"/>
  <c r="Q78" i="11"/>
  <c r="Q86" i="11"/>
  <c r="Q94" i="11"/>
  <c r="Q102" i="11"/>
  <c r="Q110" i="11"/>
  <c r="Q39" i="10"/>
  <c r="Q47" i="10"/>
  <c r="Q55" i="10"/>
  <c r="Q63" i="10"/>
  <c r="Q71" i="10"/>
  <c r="Q79" i="10"/>
  <c r="Q87" i="10"/>
  <c r="Q95" i="10"/>
  <c r="Q103" i="10"/>
  <c r="Q111" i="10"/>
  <c r="Q40" i="6"/>
  <c r="Q48" i="6"/>
  <c r="Q56" i="6"/>
  <c r="Q64" i="6"/>
  <c r="Q72" i="6"/>
  <c r="Q80" i="6"/>
  <c r="Q88" i="6"/>
  <c r="Q96" i="6"/>
  <c r="Q104" i="6"/>
  <c r="Q112" i="6"/>
  <c r="Q41" i="3"/>
  <c r="Q49" i="3"/>
  <c r="Q57" i="3"/>
  <c r="Q65" i="3"/>
  <c r="Q73" i="3"/>
  <c r="Q81" i="3"/>
  <c r="Q82" i="3"/>
  <c r="Q89" i="3"/>
  <c r="Q97" i="3"/>
  <c r="Q105" i="3"/>
  <c r="Q113" i="3"/>
  <c r="Q42" i="8"/>
  <c r="Q43" i="8"/>
  <c r="Q50" i="8"/>
  <c r="Q58" i="8"/>
  <c r="Q66" i="8"/>
  <c r="Q74" i="8"/>
  <c r="Q82" i="8"/>
  <c r="Q90" i="8"/>
  <c r="Q98" i="8"/>
  <c r="Q106" i="8"/>
  <c r="Q114" i="8"/>
  <c r="B6" i="7"/>
  <c r="B6" i="6"/>
  <c r="B6" i="10"/>
  <c r="B6" i="13"/>
  <c r="B6" i="9"/>
  <c r="B74" i="14"/>
  <c r="B62" i="14"/>
  <c r="Q36" i="9"/>
  <c r="Q44" i="9"/>
  <c r="Q52" i="9"/>
  <c r="Q60" i="9"/>
  <c r="Q68" i="9"/>
  <c r="Q76" i="9"/>
  <c r="Q84" i="9"/>
  <c r="Q92" i="9"/>
  <c r="Q100" i="9"/>
  <c r="Q108" i="9"/>
  <c r="Q116" i="9"/>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33" i="3"/>
  <c r="A34" i="3"/>
  <c r="A35" i="3"/>
  <c r="A36" i="3"/>
  <c r="A37" i="3"/>
  <c r="A38" i="3"/>
  <c r="A39" i="3"/>
  <c r="A40" i="3"/>
  <c r="A41" i="3"/>
  <c r="A42" i="3"/>
  <c r="B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B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B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CN10" i="1"/>
  <c r="CN11" i="1"/>
  <c r="CN12" i="1"/>
  <c r="CN13" i="1"/>
  <c r="CN14" i="1"/>
  <c r="CN15" i="1"/>
  <c r="CN16" i="1"/>
  <c r="CN17" i="1"/>
  <c r="CN18" i="1"/>
  <c r="CN19" i="1"/>
  <c r="CN20" i="1"/>
  <c r="CN21" i="1"/>
  <c r="CN22" i="1"/>
  <c r="CN23" i="1"/>
  <c r="CN24" i="1"/>
  <c r="CN25" i="1"/>
  <c r="CN26" i="1"/>
  <c r="CN27" i="1"/>
  <c r="CN28" i="1"/>
  <c r="CN29" i="1"/>
  <c r="CN30" i="1"/>
  <c r="CN31" i="1"/>
  <c r="CN32" i="1"/>
  <c r="CN33" i="1"/>
  <c r="CN34" i="1"/>
  <c r="CN35" i="1"/>
  <c r="CN36" i="1"/>
  <c r="CN37" i="1"/>
  <c r="CN38" i="1"/>
  <c r="CN39" i="1"/>
  <c r="CN40" i="1"/>
  <c r="CN41" i="1"/>
  <c r="CN42" i="1"/>
  <c r="CN43" i="1"/>
  <c r="CN44" i="1"/>
  <c r="CN45" i="1"/>
  <c r="CN46" i="1"/>
  <c r="CN47" i="1"/>
  <c r="CN48" i="1"/>
  <c r="CN49" i="1"/>
  <c r="CN50" i="1"/>
  <c r="CN51" i="1"/>
  <c r="CN52" i="1"/>
  <c r="CN53" i="1"/>
  <c r="CN54" i="1"/>
  <c r="CN55" i="1"/>
  <c r="CN56" i="1"/>
  <c r="CN57" i="1"/>
  <c r="CN58" i="1"/>
  <c r="CN59" i="1"/>
  <c r="CN60" i="1"/>
  <c r="CN61" i="1"/>
  <c r="CN62" i="1"/>
  <c r="CN63" i="1"/>
  <c r="CN64" i="1"/>
  <c r="CN65" i="1"/>
  <c r="CN66" i="1"/>
  <c r="CN67" i="1"/>
  <c r="CN68" i="1"/>
  <c r="CN69" i="1"/>
  <c r="CN70" i="1"/>
  <c r="CN71" i="1"/>
  <c r="CN72" i="1"/>
  <c r="CN73" i="1"/>
  <c r="CN74" i="1"/>
  <c r="CN75" i="1"/>
  <c r="CN76" i="1"/>
  <c r="CN77" i="1"/>
  <c r="CN78" i="1"/>
  <c r="CN79" i="1"/>
  <c r="CN80" i="1"/>
  <c r="CN81" i="1"/>
  <c r="CN82" i="1"/>
  <c r="CN83" i="1"/>
  <c r="CN84" i="1"/>
  <c r="CN85" i="1"/>
  <c r="CN86" i="1"/>
  <c r="CN87" i="1"/>
  <c r="CN88" i="1"/>
  <c r="CN89" i="1"/>
  <c r="CN90" i="1"/>
  <c r="CN91" i="1"/>
  <c r="CN92" i="1"/>
  <c r="CN93" i="1"/>
  <c r="CN94" i="1"/>
  <c r="CN95" i="1"/>
  <c r="CN96" i="1"/>
  <c r="CN97" i="1"/>
  <c r="CN98" i="1"/>
  <c r="CN99" i="1"/>
  <c r="CN100" i="1"/>
  <c r="CN101" i="1"/>
  <c r="CN102" i="1"/>
  <c r="CN103" i="1"/>
  <c r="CN104" i="1"/>
  <c r="K76" i="16"/>
  <c r="K77" i="16"/>
  <c r="K78" i="16"/>
  <c r="K79" i="16"/>
  <c r="K80" i="16"/>
  <c r="K81" i="16"/>
  <c r="K82" i="16"/>
  <c r="K83" i="16"/>
  <c r="K84" i="16"/>
  <c r="K85" i="16"/>
  <c r="K61" i="16"/>
  <c r="K62" i="16"/>
  <c r="K63" i="16"/>
  <c r="K64" i="16"/>
  <c r="K65" i="16"/>
  <c r="K66" i="16"/>
  <c r="K67" i="16"/>
  <c r="K68" i="16"/>
  <c r="K69" i="16"/>
  <c r="K70" i="16"/>
  <c r="B47" i="14"/>
  <c r="B48" i="14"/>
  <c r="B49" i="14"/>
  <c r="B50" i="14"/>
  <c r="B51" i="14"/>
  <c r="B52" i="14"/>
  <c r="B53" i="14"/>
  <c r="B54" i="14"/>
  <c r="B55" i="14"/>
  <c r="B56" i="14"/>
  <c r="B57" i="14"/>
  <c r="B58" i="14"/>
  <c r="B59" i="14"/>
  <c r="B60" i="14"/>
  <c r="B46" i="14"/>
  <c r="B30" i="14"/>
  <c r="B31" i="14"/>
  <c r="B32" i="14"/>
  <c r="B33" i="14"/>
  <c r="C50" i="14" s="1"/>
  <c r="B34" i="14"/>
  <c r="B35" i="14"/>
  <c r="B36" i="14"/>
  <c r="B37" i="14"/>
  <c r="B38" i="14"/>
  <c r="B39" i="14"/>
  <c r="B40" i="14"/>
  <c r="B41" i="14"/>
  <c r="C41" i="14" s="1"/>
  <c r="B42" i="14"/>
  <c r="B43" i="14"/>
  <c r="B29" i="14"/>
  <c r="E71" i="16"/>
  <c r="I8" i="16" s="1"/>
  <c r="C71" i="16"/>
  <c r="C8" i="16" s="1"/>
  <c r="E56" i="16"/>
  <c r="L6" i="16" s="1"/>
  <c r="C56" i="16"/>
  <c r="F6" i="16" s="1"/>
  <c r="E41" i="16"/>
  <c r="I7" i="16" s="1"/>
  <c r="P47" i="14"/>
  <c r="R47" i="14"/>
  <c r="O48" i="14"/>
  <c r="R48" i="14"/>
  <c r="O49" i="14"/>
  <c r="P50" i="14"/>
  <c r="R50" i="14"/>
  <c r="O51" i="14"/>
  <c r="P51" i="14"/>
  <c r="R51" i="14"/>
  <c r="O52" i="14"/>
  <c r="P52" i="14"/>
  <c r="R52" i="14"/>
  <c r="O53" i="14"/>
  <c r="P53" i="14"/>
  <c r="R53" i="14"/>
  <c r="O54" i="14"/>
  <c r="P54" i="14"/>
  <c r="R54" i="14"/>
  <c r="O55" i="14"/>
  <c r="P55" i="14"/>
  <c r="R55" i="14"/>
  <c r="O56" i="14"/>
  <c r="P56" i="14"/>
  <c r="R56" i="14"/>
  <c r="O57" i="14"/>
  <c r="P57" i="14"/>
  <c r="R57" i="14"/>
  <c r="O58" i="14"/>
  <c r="P58" i="14"/>
  <c r="R58" i="14"/>
  <c r="O59" i="14"/>
  <c r="P59" i="14"/>
  <c r="R59" i="14"/>
  <c r="O60" i="14"/>
  <c r="P60" i="14"/>
  <c r="R60" i="14"/>
  <c r="O46" i="14"/>
  <c r="A12" i="14"/>
  <c r="A47" i="14" s="1"/>
  <c r="A13" i="14"/>
  <c r="A31" i="14" s="1"/>
  <c r="A14" i="14"/>
  <c r="A32" i="14" s="1"/>
  <c r="A15" i="14"/>
  <c r="A33" i="14" s="1"/>
  <c r="A16" i="14"/>
  <c r="A51" i="14" s="1"/>
  <c r="A17" i="14"/>
  <c r="A35" i="14" s="1"/>
  <c r="A18" i="14"/>
  <c r="A36" i="14" s="1"/>
  <c r="A19" i="14"/>
  <c r="A54" i="14" s="1"/>
  <c r="A20" i="14"/>
  <c r="A55" i="14" s="1"/>
  <c r="A21" i="14"/>
  <c r="A39" i="14" s="1"/>
  <c r="A22" i="14"/>
  <c r="A40" i="14" s="1"/>
  <c r="A23" i="14"/>
  <c r="A41" i="14" s="1"/>
  <c r="A24" i="14"/>
  <c r="A59" i="14" s="1"/>
  <c r="A25" i="14"/>
  <c r="A43" i="14" s="1"/>
  <c r="A11" i="14"/>
  <c r="A29" i="14" s="1"/>
  <c r="P64" i="16"/>
  <c r="L11" i="16" s="1"/>
  <c r="O64" i="16"/>
  <c r="F11" i="16" s="1"/>
  <c r="R49" i="16"/>
  <c r="F10" i="16" s="1"/>
  <c r="V43" i="16"/>
  <c r="W43" i="16"/>
  <c r="X43" i="16"/>
  <c r="Y43" i="16"/>
  <c r="V32" i="16"/>
  <c r="W32" i="16"/>
  <c r="X32" i="16"/>
  <c r="Y32" i="16"/>
  <c r="V33" i="16"/>
  <c r="W33" i="16"/>
  <c r="X33" i="16"/>
  <c r="Y33" i="16"/>
  <c r="V34" i="16"/>
  <c r="W34" i="16"/>
  <c r="X34" i="16"/>
  <c r="Y34" i="16"/>
  <c r="V35" i="16"/>
  <c r="W35" i="16"/>
  <c r="X35" i="16"/>
  <c r="Y35" i="16"/>
  <c r="V36" i="16"/>
  <c r="W36" i="16"/>
  <c r="X36" i="16"/>
  <c r="Y36" i="16"/>
  <c r="V37" i="16"/>
  <c r="W37" i="16"/>
  <c r="X37" i="16"/>
  <c r="Y37" i="16"/>
  <c r="V38" i="16"/>
  <c r="W38" i="16"/>
  <c r="X38" i="16"/>
  <c r="Y38" i="16"/>
  <c r="V39" i="16"/>
  <c r="W39" i="16"/>
  <c r="X39" i="16"/>
  <c r="Y39" i="16"/>
  <c r="V40" i="16"/>
  <c r="W40" i="16"/>
  <c r="X40" i="16"/>
  <c r="Y40" i="16"/>
  <c r="V41" i="16"/>
  <c r="W41" i="16"/>
  <c r="X41" i="16"/>
  <c r="Y41" i="16"/>
  <c r="V42" i="16"/>
  <c r="W42" i="16"/>
  <c r="X42" i="16"/>
  <c r="Y42" i="16"/>
  <c r="V44" i="16"/>
  <c r="W44" i="16"/>
  <c r="X44" i="16"/>
  <c r="Y44" i="16"/>
  <c r="V45" i="16"/>
  <c r="W45" i="16"/>
  <c r="X45" i="16"/>
  <c r="Y45" i="16"/>
  <c r="Y31" i="16"/>
  <c r="X31" i="16"/>
  <c r="W31" i="16"/>
  <c r="V31" i="16"/>
  <c r="I86" i="16"/>
  <c r="C19" i="16" s="1"/>
  <c r="I71" i="16"/>
  <c r="C18" i="16" s="1"/>
  <c r="K55" i="16"/>
  <c r="K54" i="16"/>
  <c r="K53" i="16"/>
  <c r="K52" i="16"/>
  <c r="K51" i="16"/>
  <c r="K50" i="16"/>
  <c r="K49" i="16"/>
  <c r="K48" i="16"/>
  <c r="K47" i="16"/>
  <c r="K46" i="16"/>
  <c r="K33" i="16"/>
  <c r="K34" i="16"/>
  <c r="K35" i="16"/>
  <c r="K36" i="16"/>
  <c r="K37" i="16"/>
  <c r="K38" i="16"/>
  <c r="K39" i="16"/>
  <c r="K40" i="16"/>
  <c r="K32" i="16"/>
  <c r="K31" i="16"/>
  <c r="I56" i="16"/>
  <c r="C17" i="16" s="1"/>
  <c r="I41" i="16"/>
  <c r="C16" i="16" s="1"/>
  <c r="C41" i="16"/>
  <c r="C13" i="16" s="1"/>
  <c r="B3" i="14"/>
  <c r="AI6" i="15"/>
  <c r="AI7" i="15"/>
  <c r="AI8" i="15"/>
  <c r="AI9" i="15"/>
  <c r="AI10" i="15"/>
  <c r="AI11" i="1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83" i="15"/>
  <c r="AI84" i="15"/>
  <c r="AI85" i="15"/>
  <c r="AI86" i="15"/>
  <c r="AI87" i="15"/>
  <c r="AI88" i="15"/>
  <c r="AI89" i="15"/>
  <c r="AI90" i="15"/>
  <c r="AI91" i="15"/>
  <c r="AI92" i="15"/>
  <c r="AI93" i="15"/>
  <c r="AI94" i="15"/>
  <c r="AI95" i="15"/>
  <c r="AI96" i="15"/>
  <c r="AI97" i="15"/>
  <c r="AI98" i="15"/>
  <c r="AI99" i="15"/>
  <c r="AI100" i="15"/>
  <c r="AI101" i="15"/>
  <c r="AI102" i="15"/>
  <c r="AI103" i="15"/>
  <c r="AI104" i="15"/>
  <c r="AI5" i="15"/>
  <c r="CG3" i="15"/>
  <c r="CF3" i="15"/>
  <c r="CE3" i="15"/>
  <c r="CD3" i="15"/>
  <c r="CC3" i="15"/>
  <c r="CB3" i="15"/>
  <c r="CA3" i="15"/>
  <c r="BZ3" i="15"/>
  <c r="BY3" i="15"/>
  <c r="BW3" i="15"/>
  <c r="BV3" i="15"/>
  <c r="BU3" i="15"/>
  <c r="BT3" i="15"/>
  <c r="BS3" i="15"/>
  <c r="BR3" i="15"/>
  <c r="BQ3" i="15"/>
  <c r="BP3" i="15"/>
  <c r="BO3" i="15"/>
  <c r="A18" i="7"/>
  <c r="A19" i="7"/>
  <c r="A20" i="7"/>
  <c r="A21" i="7"/>
  <c r="A22" i="7"/>
  <c r="A23" i="7"/>
  <c r="A24" i="7"/>
  <c r="A25" i="7"/>
  <c r="A26" i="7"/>
  <c r="A27" i="7"/>
  <c r="A28" i="7"/>
  <c r="A29" i="7"/>
  <c r="A30" i="7"/>
  <c r="A31" i="7"/>
  <c r="A32" i="7"/>
  <c r="A18" i="8"/>
  <c r="A19" i="8"/>
  <c r="A20" i="8"/>
  <c r="A21" i="8"/>
  <c r="A22" i="8"/>
  <c r="A23" i="8"/>
  <c r="A24" i="8"/>
  <c r="A25" i="8"/>
  <c r="A26" i="8"/>
  <c r="A27" i="8"/>
  <c r="A28" i="8"/>
  <c r="A29" i="8"/>
  <c r="A30" i="8"/>
  <c r="A31" i="8"/>
  <c r="A32" i="8"/>
  <c r="A18" i="3"/>
  <c r="A19" i="3"/>
  <c r="A20" i="3"/>
  <c r="A21" i="3"/>
  <c r="A22" i="3"/>
  <c r="A23" i="3"/>
  <c r="A24" i="3"/>
  <c r="A25" i="3"/>
  <c r="A26" i="3"/>
  <c r="A27" i="3"/>
  <c r="A28" i="3"/>
  <c r="A29" i="3"/>
  <c r="A30" i="3"/>
  <c r="A31" i="3"/>
  <c r="A32" i="3"/>
  <c r="A18" i="6"/>
  <c r="A19" i="6"/>
  <c r="A20" i="6"/>
  <c r="A21" i="6"/>
  <c r="A22" i="6"/>
  <c r="A23" i="6"/>
  <c r="A24" i="6"/>
  <c r="A25" i="6"/>
  <c r="A26" i="6"/>
  <c r="A27" i="6"/>
  <c r="A28" i="6"/>
  <c r="A29" i="6"/>
  <c r="A30" i="6"/>
  <c r="A31" i="6"/>
  <c r="A32" i="6"/>
  <c r="A18" i="10"/>
  <c r="A19" i="10"/>
  <c r="A20" i="10"/>
  <c r="A21" i="10"/>
  <c r="A22" i="10"/>
  <c r="A23" i="10"/>
  <c r="A24" i="10"/>
  <c r="A25" i="10"/>
  <c r="A26" i="10"/>
  <c r="A27" i="10"/>
  <c r="A28" i="10"/>
  <c r="A29" i="10"/>
  <c r="A30" i="10"/>
  <c r="A31" i="10"/>
  <c r="A32" i="10"/>
  <c r="A18" i="11"/>
  <c r="A19" i="11"/>
  <c r="A20" i="11"/>
  <c r="A21" i="11"/>
  <c r="A22" i="11"/>
  <c r="A23" i="11"/>
  <c r="A24" i="11"/>
  <c r="A25" i="11"/>
  <c r="A26" i="11"/>
  <c r="A27" i="11"/>
  <c r="A28" i="11"/>
  <c r="A29" i="11"/>
  <c r="A30" i="11"/>
  <c r="A31" i="11"/>
  <c r="A32" i="11"/>
  <c r="A18" i="12"/>
  <c r="A19" i="12"/>
  <c r="A20" i="12"/>
  <c r="A21" i="12"/>
  <c r="A22" i="12"/>
  <c r="A23" i="12"/>
  <c r="A24" i="12"/>
  <c r="A25" i="12"/>
  <c r="A26" i="12"/>
  <c r="A27" i="12"/>
  <c r="A28" i="12"/>
  <c r="A29" i="12"/>
  <c r="A30" i="12"/>
  <c r="A31" i="12"/>
  <c r="A32" i="12"/>
  <c r="A18" i="13"/>
  <c r="A19" i="13"/>
  <c r="A20" i="13"/>
  <c r="A21" i="13"/>
  <c r="A22" i="13"/>
  <c r="A23" i="13"/>
  <c r="A24" i="13"/>
  <c r="A25" i="13"/>
  <c r="A26" i="13"/>
  <c r="A27" i="13"/>
  <c r="A28" i="13"/>
  <c r="A29" i="13"/>
  <c r="A30" i="13"/>
  <c r="A31" i="13"/>
  <c r="A32" i="13"/>
  <c r="A18" i="9"/>
  <c r="A19" i="9"/>
  <c r="A20" i="9"/>
  <c r="A21" i="9"/>
  <c r="A22" i="9"/>
  <c r="A23" i="9"/>
  <c r="A24" i="9"/>
  <c r="A25" i="9"/>
  <c r="A26" i="9"/>
  <c r="A27" i="9"/>
  <c r="A28" i="9"/>
  <c r="A29" i="9"/>
  <c r="A30" i="9"/>
  <c r="A31" i="9"/>
  <c r="A32" i="9"/>
  <c r="CM3" i="1"/>
  <c r="CL3" i="1"/>
  <c r="CK3" i="1"/>
  <c r="CJ3" i="1"/>
  <c r="CI3" i="1"/>
  <c r="CH3" i="1"/>
  <c r="CG3" i="1"/>
  <c r="CF3" i="1"/>
  <c r="CE3" i="1"/>
  <c r="CC3" i="1"/>
  <c r="CB3" i="1"/>
  <c r="CA3" i="1"/>
  <c r="BZ3" i="1"/>
  <c r="BY3" i="1"/>
  <c r="BX3" i="1"/>
  <c r="BW3" i="1"/>
  <c r="BV3" i="1"/>
  <c r="BU3" i="1"/>
  <c r="BM3" i="15"/>
  <c r="BL3" i="15"/>
  <c r="BK3" i="15"/>
  <c r="BJ3" i="15"/>
  <c r="BI3" i="15"/>
  <c r="BH3" i="15"/>
  <c r="BG3" i="15"/>
  <c r="BF3" i="15"/>
  <c r="BE3" i="15"/>
  <c r="BC3" i="15"/>
  <c r="BB3" i="15"/>
  <c r="BA3" i="15"/>
  <c r="AZ3" i="15"/>
  <c r="AY3" i="15"/>
  <c r="AX3" i="15"/>
  <c r="AW3" i="15"/>
  <c r="AV3" i="15"/>
  <c r="AU3" i="15"/>
  <c r="AR3" i="15"/>
  <c r="AQ3" i="15"/>
  <c r="AP3" i="15"/>
  <c r="AO3" i="15"/>
  <c r="AN3" i="15"/>
  <c r="AM3" i="15"/>
  <c r="AL3" i="15"/>
  <c r="AK3" i="15"/>
  <c r="AJ3" i="15"/>
  <c r="BS3" i="1"/>
  <c r="BR3" i="1"/>
  <c r="BQ3" i="1"/>
  <c r="BP3" i="1"/>
  <c r="BO3" i="1"/>
  <c r="BN3" i="1"/>
  <c r="BM3" i="1"/>
  <c r="BL3" i="1"/>
  <c r="BK3"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4" i="1"/>
  <c r="BI3" i="1"/>
  <c r="BH3" i="1"/>
  <c r="BG3" i="1"/>
  <c r="BF3" i="1"/>
  <c r="BE3" i="1"/>
  <c r="BD3" i="1"/>
  <c r="BC3" i="1"/>
  <c r="BB3" i="1"/>
  <c r="BA3" i="1"/>
  <c r="AX3" i="1"/>
  <c r="AW3" i="1"/>
  <c r="AV3" i="1"/>
  <c r="AU3" i="1"/>
  <c r="AT3" i="1"/>
  <c r="AS3" i="1"/>
  <c r="AR3" i="1"/>
  <c r="AQ3" i="1"/>
  <c r="AP3" i="1"/>
  <c r="M26" i="14"/>
  <c r="M6" i="14" s="1"/>
  <c r="L26" i="14"/>
  <c r="L6" i="14" s="1"/>
  <c r="K26" i="14"/>
  <c r="K6" i="14" s="1"/>
  <c r="J26" i="14"/>
  <c r="J6" i="14" s="1"/>
  <c r="I26" i="14"/>
  <c r="I6" i="14" s="1"/>
  <c r="H26" i="14"/>
  <c r="H6" i="14" s="1"/>
  <c r="G26" i="14"/>
  <c r="G6" i="14" s="1"/>
  <c r="F26" i="14"/>
  <c r="F6" i="14" s="1"/>
  <c r="E26" i="14"/>
  <c r="E6" i="14" s="1"/>
  <c r="D26" i="14"/>
  <c r="D6" i="14" s="1"/>
  <c r="C26" i="14"/>
  <c r="C6" i="14" s="1"/>
  <c r="B26" i="14"/>
  <c r="B6" i="14" s="1"/>
  <c r="P18" i="7"/>
  <c r="P19" i="7"/>
  <c r="P20" i="7"/>
  <c r="P21" i="7"/>
  <c r="P22" i="7"/>
  <c r="P23" i="7"/>
  <c r="P24" i="7"/>
  <c r="P25" i="7"/>
  <c r="P26" i="7"/>
  <c r="P27" i="7"/>
  <c r="P28" i="7"/>
  <c r="P29" i="7"/>
  <c r="P30" i="7"/>
  <c r="P18" i="8"/>
  <c r="P19" i="8"/>
  <c r="P20" i="8"/>
  <c r="P21" i="8"/>
  <c r="P22" i="8"/>
  <c r="P23" i="8"/>
  <c r="P24" i="8"/>
  <c r="P25" i="8"/>
  <c r="P26" i="8"/>
  <c r="P27" i="8"/>
  <c r="P28" i="8"/>
  <c r="P29" i="8"/>
  <c r="P30" i="8"/>
  <c r="P18" i="3"/>
  <c r="P19" i="3"/>
  <c r="P20" i="3"/>
  <c r="P21" i="3"/>
  <c r="P22" i="3"/>
  <c r="P23" i="3"/>
  <c r="P24" i="3"/>
  <c r="P25" i="3"/>
  <c r="P26" i="3"/>
  <c r="P27" i="3"/>
  <c r="P28" i="3"/>
  <c r="P29" i="3"/>
  <c r="P30" i="3"/>
  <c r="P18" i="6"/>
  <c r="P19" i="6"/>
  <c r="P20" i="6"/>
  <c r="P21" i="6"/>
  <c r="P22" i="6"/>
  <c r="P23" i="6"/>
  <c r="P24" i="6"/>
  <c r="P25" i="6"/>
  <c r="P26" i="6"/>
  <c r="P27" i="6"/>
  <c r="P28" i="6"/>
  <c r="P29" i="6"/>
  <c r="P30" i="6"/>
  <c r="P18" i="10"/>
  <c r="P19" i="10"/>
  <c r="P20" i="10"/>
  <c r="P21" i="10"/>
  <c r="P22" i="10"/>
  <c r="P23" i="10"/>
  <c r="P24" i="10"/>
  <c r="P25" i="10"/>
  <c r="P26" i="10"/>
  <c r="P27" i="10"/>
  <c r="P28" i="10"/>
  <c r="P29" i="10"/>
  <c r="P30" i="10"/>
  <c r="P18" i="11"/>
  <c r="P19" i="11"/>
  <c r="P20" i="11"/>
  <c r="P21" i="11"/>
  <c r="P22" i="11"/>
  <c r="P23" i="11"/>
  <c r="P24" i="11"/>
  <c r="P25" i="11"/>
  <c r="P26" i="11"/>
  <c r="P27" i="11"/>
  <c r="P28" i="11"/>
  <c r="P29" i="11"/>
  <c r="P30" i="11"/>
  <c r="P18" i="12"/>
  <c r="P19" i="12"/>
  <c r="P20" i="12"/>
  <c r="P21" i="12"/>
  <c r="P22" i="12"/>
  <c r="P23" i="12"/>
  <c r="P24" i="12"/>
  <c r="P25" i="12"/>
  <c r="P26" i="12"/>
  <c r="P27" i="12"/>
  <c r="P28" i="12"/>
  <c r="P29" i="12"/>
  <c r="P30" i="12"/>
  <c r="P18" i="13"/>
  <c r="P19" i="13"/>
  <c r="P20" i="13"/>
  <c r="P21" i="13"/>
  <c r="P22" i="13"/>
  <c r="P23" i="13"/>
  <c r="P24" i="13"/>
  <c r="P25" i="13"/>
  <c r="P26" i="13"/>
  <c r="P27" i="13"/>
  <c r="P28" i="13"/>
  <c r="P29" i="13"/>
  <c r="P30" i="13"/>
  <c r="P18" i="9"/>
  <c r="P19" i="9"/>
  <c r="P20" i="9"/>
  <c r="P21" i="9"/>
  <c r="P22" i="9"/>
  <c r="P23" i="9"/>
  <c r="P24" i="9"/>
  <c r="P25" i="9"/>
  <c r="P26" i="9"/>
  <c r="P27" i="9"/>
  <c r="P28" i="9"/>
  <c r="P29" i="9"/>
  <c r="P30" i="9"/>
  <c r="P17" i="7"/>
  <c r="P17" i="8"/>
  <c r="P17" i="3"/>
  <c r="P17" i="6"/>
  <c r="P17" i="10"/>
  <c r="P17" i="11"/>
  <c r="P17" i="12"/>
  <c r="P17" i="13"/>
  <c r="P17" i="9"/>
  <c r="A17" i="7"/>
  <c r="A17" i="8"/>
  <c r="A17" i="3"/>
  <c r="A17" i="6"/>
  <c r="A17" i="10"/>
  <c r="A17" i="11"/>
  <c r="A17" i="12"/>
  <c r="A17" i="13"/>
  <c r="A17" i="9"/>
  <c r="N7" i="3"/>
  <c r="O10" i="16" s="1"/>
  <c r="N7" i="11"/>
  <c r="O13" i="16" s="1"/>
  <c r="N7" i="13"/>
  <c r="O15" i="16" s="1"/>
  <c r="N7" i="7"/>
  <c r="O8" i="16" s="1"/>
  <c r="N7" i="10"/>
  <c r="O12" i="16" s="1"/>
  <c r="N7" i="9"/>
  <c r="O7" i="16" s="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4" i="1"/>
  <c r="A56" i="14"/>
  <c r="N7" i="8"/>
  <c r="O9" i="16" s="1"/>
  <c r="N7" i="6"/>
  <c r="O11" i="16" s="1"/>
  <c r="N7" i="12"/>
  <c r="O14" i="16" s="1"/>
  <c r="O50" i="14"/>
  <c r="O47" i="14"/>
  <c r="P48" i="14"/>
  <c r="R46" i="14"/>
  <c r="R49" i="14"/>
  <c r="P49" i="14"/>
  <c r="AB21" i="15" l="1"/>
  <c r="AD99" i="15"/>
  <c r="V95" i="15"/>
  <c r="AD93" i="15"/>
  <c r="AC86" i="15"/>
  <c r="AD67" i="15"/>
  <c r="AG65" i="15"/>
  <c r="W60" i="15"/>
  <c r="AD57" i="15"/>
  <c r="X51" i="15"/>
  <c r="AB37" i="15"/>
  <c r="V21" i="15"/>
  <c r="AE18" i="15"/>
  <c r="Y10" i="15"/>
  <c r="F11" i="9"/>
  <c r="E11" i="6"/>
  <c r="M11" i="12"/>
  <c r="AE93" i="15"/>
  <c r="X46" i="16"/>
  <c r="F9" i="16" s="1"/>
  <c r="AB99" i="15"/>
  <c r="AC93" i="15"/>
  <c r="AC67" i="15"/>
  <c r="AD65" i="15"/>
  <c r="AC57" i="15"/>
  <c r="AF45" i="15"/>
  <c r="AA37" i="15"/>
  <c r="N8" i="6"/>
  <c r="P11" i="16" s="1"/>
  <c r="AE14" i="15"/>
  <c r="C11" i="9"/>
  <c r="I11" i="6"/>
  <c r="B11" i="13"/>
  <c r="AC102" i="15"/>
  <c r="AA99" i="15"/>
  <c r="AE94" i="15"/>
  <c r="AB93" i="15"/>
  <c r="AE76" i="15"/>
  <c r="AC75" i="15"/>
  <c r="AC74" i="15"/>
  <c r="AB73" i="15"/>
  <c r="AG68" i="15"/>
  <c r="AB67" i="15"/>
  <c r="AC65" i="15"/>
  <c r="AB57" i="15"/>
  <c r="AD45" i="15"/>
  <c r="AC43" i="15"/>
  <c r="Z37" i="15"/>
  <c r="AE34" i="15"/>
  <c r="AC20" i="15"/>
  <c r="AG6" i="15"/>
  <c r="X14" i="15"/>
  <c r="E11" i="7"/>
  <c r="J11" i="6"/>
  <c r="E11" i="13"/>
  <c r="AF103" i="15"/>
  <c r="Z99" i="15"/>
  <c r="AC94" i="15"/>
  <c r="AA93" i="15"/>
  <c r="AE91" i="15"/>
  <c r="AA76" i="15"/>
  <c r="AA73" i="15"/>
  <c r="AC68" i="15"/>
  <c r="Z67" i="15"/>
  <c r="AB65" i="15"/>
  <c r="AG62" i="15"/>
  <c r="AE58" i="15"/>
  <c r="AA57" i="15"/>
  <c r="AD49" i="15"/>
  <c r="Z45" i="15"/>
  <c r="X43" i="15"/>
  <c r="AG37" i="15"/>
  <c r="Y37" i="15"/>
  <c r="W34" i="15"/>
  <c r="AC30" i="15"/>
  <c r="AC27" i="15"/>
  <c r="AE6" i="15"/>
  <c r="AC14" i="15"/>
  <c r="M11" i="7"/>
  <c r="F11" i="10"/>
  <c r="M11" i="13"/>
  <c r="X99" i="15"/>
  <c r="AG95" i="15"/>
  <c r="Y93" i="15"/>
  <c r="AA83" i="15"/>
  <c r="Y76" i="15"/>
  <c r="AA68" i="15"/>
  <c r="Y67" i="15"/>
  <c r="Y65" i="15"/>
  <c r="AA62" i="15"/>
  <c r="AG60" i="15"/>
  <c r="AA58" i="15"/>
  <c r="Y57" i="15"/>
  <c r="Y45" i="15"/>
  <c r="AF37" i="15"/>
  <c r="X37" i="15"/>
  <c r="AA30" i="15"/>
  <c r="Z27" i="15"/>
  <c r="X6" i="15"/>
  <c r="I11" i="8"/>
  <c r="B11" i="11"/>
  <c r="A52" i="14"/>
  <c r="AG99" i="15"/>
  <c r="V99" i="15"/>
  <c r="AF95" i="15"/>
  <c r="AG93" i="15"/>
  <c r="W93" i="15"/>
  <c r="Z83" i="15"/>
  <c r="Y68" i="15"/>
  <c r="X65" i="15"/>
  <c r="W57" i="15"/>
  <c r="V45" i="15"/>
  <c r="AE37" i="15"/>
  <c r="W37" i="15"/>
  <c r="Y30" i="15"/>
  <c r="X27" i="15"/>
  <c r="J11" i="8"/>
  <c r="E11" i="11"/>
  <c r="AC37" i="15"/>
  <c r="AF93" i="15"/>
  <c r="V83" i="15"/>
  <c r="AG57" i="15"/>
  <c r="V57" i="15"/>
  <c r="AD37" i="15"/>
  <c r="N8" i="13"/>
  <c r="P15" i="16" s="1"/>
  <c r="N8" i="3"/>
  <c r="P10" i="16" s="1"/>
  <c r="M11" i="8"/>
  <c r="I11" i="11"/>
  <c r="B11" i="9"/>
  <c r="I11" i="3"/>
  <c r="E11" i="12"/>
  <c r="W13" i="15"/>
  <c r="AG13" i="15"/>
  <c r="V13" i="15"/>
  <c r="AD13" i="15"/>
  <c r="AE13" i="15"/>
  <c r="AB13" i="15"/>
  <c r="Y13" i="15"/>
  <c r="N8" i="11"/>
  <c r="P13" i="16" s="1"/>
  <c r="AC41" i="15"/>
  <c r="AF35" i="15"/>
  <c r="AG96" i="1"/>
  <c r="AF96" i="1"/>
  <c r="AE96" i="1"/>
  <c r="AM96" i="1"/>
  <c r="AC96" i="1"/>
  <c r="AK96" i="1"/>
  <c r="AB96" i="1"/>
  <c r="AJ96" i="1"/>
  <c r="AI88" i="1"/>
  <c r="AH88" i="1"/>
  <c r="AG88" i="1"/>
  <c r="AE88" i="1"/>
  <c r="AM88" i="1"/>
  <c r="AD88" i="1"/>
  <c r="AL88" i="1"/>
  <c r="AC80" i="1"/>
  <c r="AK80" i="1"/>
  <c r="AB80" i="1"/>
  <c r="AJ80" i="1"/>
  <c r="AI80" i="1"/>
  <c r="AG80" i="1"/>
  <c r="AF80" i="1"/>
  <c r="AE72" i="1"/>
  <c r="AM72" i="1"/>
  <c r="AD72" i="1"/>
  <c r="AL72" i="1"/>
  <c r="AC72" i="1"/>
  <c r="AK72" i="1"/>
  <c r="AI72" i="1"/>
  <c r="AH72" i="1"/>
  <c r="AG64" i="1"/>
  <c r="AF64" i="1"/>
  <c r="AE64" i="1"/>
  <c r="AM64" i="1"/>
  <c r="AC64" i="1"/>
  <c r="AK64" i="1"/>
  <c r="AB64" i="1"/>
  <c r="AJ64" i="1"/>
  <c r="AI56" i="1"/>
  <c r="AH56" i="1"/>
  <c r="AG56" i="1"/>
  <c r="AE56" i="1"/>
  <c r="AM56" i="1"/>
  <c r="AD56" i="1"/>
  <c r="AL56" i="1"/>
  <c r="AC48" i="1"/>
  <c r="AK48" i="1"/>
  <c r="AB48" i="1"/>
  <c r="AJ48" i="1"/>
  <c r="AI48" i="1"/>
  <c r="AG48" i="1"/>
  <c r="AF48" i="1"/>
  <c r="AE40" i="1"/>
  <c r="AM40" i="1"/>
  <c r="AD40" i="1"/>
  <c r="AL40" i="1"/>
  <c r="AC40" i="1"/>
  <c r="AK40" i="1"/>
  <c r="AI40" i="1"/>
  <c r="AH40" i="1"/>
  <c r="AG32" i="1"/>
  <c r="AF32" i="1"/>
  <c r="AE32" i="1"/>
  <c r="AM32" i="1"/>
  <c r="AC32" i="1"/>
  <c r="AK32" i="1"/>
  <c r="AB32" i="1"/>
  <c r="AJ32" i="1"/>
  <c r="AI24" i="1"/>
  <c r="AH24" i="1"/>
  <c r="AG24" i="1"/>
  <c r="AE24" i="1"/>
  <c r="AM24" i="1"/>
  <c r="AD24" i="1"/>
  <c r="AL24" i="1"/>
  <c r="AC16" i="1"/>
  <c r="AK16" i="1"/>
  <c r="AB16" i="1"/>
  <c r="AJ16" i="1"/>
  <c r="AI16" i="1"/>
  <c r="AG16" i="1"/>
  <c r="AF16" i="1"/>
  <c r="AK104" i="1"/>
  <c r="AC104" i="1"/>
  <c r="X105" i="15"/>
  <c r="AB103" i="15"/>
  <c r="Y101" i="15"/>
  <c r="AB97" i="15"/>
  <c r="V96" i="15"/>
  <c r="AC96" i="15"/>
  <c r="X93" i="15"/>
  <c r="Z93" i="15"/>
  <c r="AB91" i="15"/>
  <c r="AD83" i="15"/>
  <c r="W75" i="15"/>
  <c r="Z75" i="15"/>
  <c r="AA70" i="15"/>
  <c r="W67" i="15"/>
  <c r="AF67" i="15"/>
  <c r="Z65" i="15"/>
  <c r="W64" i="15"/>
  <c r="AC64" i="15"/>
  <c r="AE62" i="15"/>
  <c r="AA61" i="15"/>
  <c r="Y58" i="15"/>
  <c r="AF53" i="15"/>
  <c r="AB49" i="15"/>
  <c r="AG45" i="15"/>
  <c r="AB41" i="15"/>
  <c r="AD35" i="15"/>
  <c r="AA32" i="15"/>
  <c r="V9" i="15"/>
  <c r="Y9" i="15"/>
  <c r="AL48" i="1"/>
  <c r="AK24" i="1"/>
  <c r="AJ72" i="1"/>
  <c r="AH96" i="1"/>
  <c r="AF72" i="1"/>
  <c r="AE48" i="1"/>
  <c r="AD96" i="1"/>
  <c r="F11" i="7"/>
  <c r="E11" i="3"/>
  <c r="M11" i="6"/>
  <c r="J11" i="11"/>
  <c r="W55" i="15"/>
  <c r="AF55" i="15"/>
  <c r="W47" i="15"/>
  <c r="AC47" i="15"/>
  <c r="AE41" i="15"/>
  <c r="AG35" i="15"/>
  <c r="V24" i="15"/>
  <c r="AC24" i="15"/>
  <c r="AJ104" i="1"/>
  <c r="AB104" i="1"/>
  <c r="AA97" i="15"/>
  <c r="AD85" i="15"/>
  <c r="AF63" i="15"/>
  <c r="AD55" i="15"/>
  <c r="AA49" i="15"/>
  <c r="AF47" i="15"/>
  <c r="AF39" i="15"/>
  <c r="AC35" i="15"/>
  <c r="W17" i="15"/>
  <c r="AJ24" i="1"/>
  <c r="AI96" i="1"/>
  <c r="AH48" i="1"/>
  <c r="AG72" i="1"/>
  <c r="AF24" i="1"/>
  <c r="AD48" i="1"/>
  <c r="AC24" i="1"/>
  <c r="AB72" i="1"/>
  <c r="H11" i="13"/>
  <c r="L11" i="12"/>
  <c r="D11" i="12"/>
  <c r="H11" i="11"/>
  <c r="L11" i="10"/>
  <c r="D11" i="10"/>
  <c r="H11" i="6"/>
  <c r="L11" i="3"/>
  <c r="D11" i="3"/>
  <c r="H11" i="8"/>
  <c r="L11" i="7"/>
  <c r="D11" i="7"/>
  <c r="H11" i="9"/>
  <c r="G11" i="13"/>
  <c r="K11" i="12"/>
  <c r="C11" i="12"/>
  <c r="G11" i="11"/>
  <c r="K11" i="10"/>
  <c r="C11" i="10"/>
  <c r="G11" i="6"/>
  <c r="K11" i="3"/>
  <c r="C11" i="3"/>
  <c r="G11" i="8"/>
  <c r="K11" i="7"/>
  <c r="C11" i="7"/>
  <c r="I11" i="9"/>
  <c r="F11" i="13"/>
  <c r="J11" i="12"/>
  <c r="B11" i="12"/>
  <c r="F11" i="11"/>
  <c r="J11" i="10"/>
  <c r="B11" i="10"/>
  <c r="F11" i="6"/>
  <c r="J11" i="3"/>
  <c r="B11" i="3"/>
  <c r="F11" i="8"/>
  <c r="J11" i="7"/>
  <c r="B11" i="7"/>
  <c r="J11" i="9"/>
  <c r="L11" i="13"/>
  <c r="D11" i="13"/>
  <c r="H11" i="12"/>
  <c r="L11" i="11"/>
  <c r="D11" i="11"/>
  <c r="H11" i="10"/>
  <c r="L11" i="6"/>
  <c r="D11" i="6"/>
  <c r="H11" i="3"/>
  <c r="L11" i="8"/>
  <c r="D11" i="8"/>
  <c r="H11" i="7"/>
  <c r="D11" i="9"/>
  <c r="L11" i="9"/>
  <c r="K11" i="13"/>
  <c r="C11" i="13"/>
  <c r="N11" i="13" s="1"/>
  <c r="S15" i="16" s="1"/>
  <c r="G11" i="12"/>
  <c r="K11" i="11"/>
  <c r="C11" i="11"/>
  <c r="G11" i="10"/>
  <c r="K11" i="6"/>
  <c r="C11" i="6"/>
  <c r="G11" i="3"/>
  <c r="K11" i="8"/>
  <c r="C11" i="8"/>
  <c r="G11" i="7"/>
  <c r="E11" i="9"/>
  <c r="M11" i="9"/>
  <c r="I11" i="7"/>
  <c r="F11" i="3"/>
  <c r="E11" i="10"/>
  <c r="M11" i="11"/>
  <c r="J11" i="13"/>
  <c r="AD97" i="15"/>
  <c r="V41" i="15"/>
  <c r="AD41" i="15"/>
  <c r="AC49" i="15"/>
  <c r="AD9" i="15"/>
  <c r="AE9" i="15"/>
  <c r="AG9" i="15"/>
  <c r="N8" i="12"/>
  <c r="P14" i="16" s="1"/>
  <c r="B78" i="14"/>
  <c r="B84" i="14" s="1"/>
  <c r="AI104" i="1"/>
  <c r="Z97" i="15"/>
  <c r="W95" i="15"/>
  <c r="AB95" i="15"/>
  <c r="AC85" i="15"/>
  <c r="AD63" i="15"/>
  <c r="AC55" i="15"/>
  <c r="Y53" i="15"/>
  <c r="AG53" i="15"/>
  <c r="W51" i="15"/>
  <c r="AD51" i="15"/>
  <c r="Z49" i="15"/>
  <c r="AD47" i="15"/>
  <c r="W45" i="15"/>
  <c r="AE45" i="15"/>
  <c r="W43" i="15"/>
  <c r="Z43" i="15"/>
  <c r="Z41" i="15"/>
  <c r="AD39" i="15"/>
  <c r="AF31" i="15"/>
  <c r="V28" i="15"/>
  <c r="AE28" i="15"/>
  <c r="W27" i="15"/>
  <c r="AB27" i="15"/>
  <c r="W21" i="15"/>
  <c r="AE21" i="15"/>
  <c r="V19" i="15"/>
  <c r="AC9" i="15"/>
  <c r="Z9" i="15"/>
  <c r="W14" i="15"/>
  <c r="Y14" i="15"/>
  <c r="AF14" i="15"/>
  <c r="AG14" i="15"/>
  <c r="AB6" i="15"/>
  <c r="AC6" i="15"/>
  <c r="W6" i="15"/>
  <c r="Y6" i="15"/>
  <c r="Z6" i="15"/>
  <c r="AA6" i="15"/>
  <c r="AM80" i="1"/>
  <c r="AL80" i="1"/>
  <c r="AB24" i="1"/>
  <c r="W35" i="15"/>
  <c r="Y35" i="15"/>
  <c r="V46" i="16"/>
  <c r="F7" i="16" s="1"/>
  <c r="AH104" i="1"/>
  <c r="AE105" i="15"/>
  <c r="X103" i="15"/>
  <c r="AG97" i="15"/>
  <c r="Y97" i="15"/>
  <c r="AE95" i="15"/>
  <c r="X91" i="15"/>
  <c r="Z85" i="15"/>
  <c r="AF65" i="15"/>
  <c r="W65" i="15"/>
  <c r="AC63" i="15"/>
  <c r="AG61" i="15"/>
  <c r="X61" i="15"/>
  <c r="Z55" i="15"/>
  <c r="AC53" i="15"/>
  <c r="Y49" i="15"/>
  <c r="Z47" i="15"/>
  <c r="AC45" i="15"/>
  <c r="Y41" i="15"/>
  <c r="AC39" i="15"/>
  <c r="Z35" i="15"/>
  <c r="AD33" i="15"/>
  <c r="AG27" i="15"/>
  <c r="AG21" i="15"/>
  <c r="AA14" i="15"/>
  <c r="X13" i="15"/>
  <c r="Z13" i="15"/>
  <c r="AL32" i="1"/>
  <c r="AK56" i="1"/>
  <c r="AJ56" i="1"/>
  <c r="AI32" i="1"/>
  <c r="AH80" i="1"/>
  <c r="AF56" i="1"/>
  <c r="AE80" i="1"/>
  <c r="AD80" i="1"/>
  <c r="K11" i="9"/>
  <c r="B11" i="8"/>
  <c r="M11" i="3"/>
  <c r="I11" i="10"/>
  <c r="F11" i="12"/>
  <c r="V31" i="15"/>
  <c r="AG31" i="15"/>
  <c r="AG104" i="1"/>
  <c r="AD105" i="15"/>
  <c r="V103" i="15"/>
  <c r="AD101" i="15"/>
  <c r="AC100" i="15"/>
  <c r="AF97" i="15"/>
  <c r="W97" i="15"/>
  <c r="AD95" i="15"/>
  <c r="AF91" i="15"/>
  <c r="Y85" i="15"/>
  <c r="AC78" i="15"/>
  <c r="AE65" i="15"/>
  <c r="V65" i="15"/>
  <c r="Z63" i="15"/>
  <c r="AF61" i="15"/>
  <c r="X57" i="15"/>
  <c r="AF57" i="15"/>
  <c r="Y55" i="15"/>
  <c r="AB53" i="15"/>
  <c r="AG49" i="15"/>
  <c r="Y47" i="15"/>
  <c r="AB45" i="15"/>
  <c r="AG41" i="15"/>
  <c r="X41" i="15"/>
  <c r="X35" i="15"/>
  <c r="AB31" i="15"/>
  <c r="W30" i="15"/>
  <c r="AE30" i="15"/>
  <c r="AF27" i="15"/>
  <c r="AF21" i="15"/>
  <c r="V14" i="15"/>
  <c r="AF13" i="15"/>
  <c r="AD6" i="15"/>
  <c r="AA13" i="15"/>
  <c r="X9" i="15"/>
  <c r="W9" i="15"/>
  <c r="AM16" i="1"/>
  <c r="AH32" i="1"/>
  <c r="AD32" i="1"/>
  <c r="AC56" i="1"/>
  <c r="AB56" i="1"/>
  <c r="G11" i="9"/>
  <c r="E11" i="8"/>
  <c r="B11" i="6"/>
  <c r="M11" i="10"/>
  <c r="I11" i="12"/>
  <c r="X49" i="15"/>
  <c r="AF49" i="15"/>
  <c r="W39" i="15"/>
  <c r="Y39" i="15"/>
  <c r="AC97" i="15"/>
  <c r="AA17" i="15"/>
  <c r="AC17" i="15"/>
  <c r="AE17" i="15"/>
  <c r="X17" i="15"/>
  <c r="Z17" i="15"/>
  <c r="V17" i="15"/>
  <c r="A48" i="14"/>
  <c r="Y100" i="15"/>
  <c r="AE97" i="15"/>
  <c r="V97" i="15"/>
  <c r="AC95" i="15"/>
  <c r="W91" i="15"/>
  <c r="Y91" i="15"/>
  <c r="AG91" i="15"/>
  <c r="V85" i="15"/>
  <c r="Y63" i="15"/>
  <c r="W61" i="15"/>
  <c r="AE61" i="15"/>
  <c r="X55" i="15"/>
  <c r="AA53" i="15"/>
  <c r="AF51" i="15"/>
  <c r="AE49" i="15"/>
  <c r="V49" i="15"/>
  <c r="X47" i="15"/>
  <c r="AA45" i="15"/>
  <c r="AF43" i="15"/>
  <c r="AF41" i="15"/>
  <c r="W41" i="15"/>
  <c r="X39" i="15"/>
  <c r="V35" i="15"/>
  <c r="Z33" i="15"/>
  <c r="AE33" i="15"/>
  <c r="Y31" i="15"/>
  <c r="AD27" i="15"/>
  <c r="AC21" i="15"/>
  <c r="AG17" i="15"/>
  <c r="AB17" i="15"/>
  <c r="AA9" i="15"/>
  <c r="Y17" i="15"/>
  <c r="AL64" i="1"/>
  <c r="AJ88" i="1"/>
  <c r="AF88" i="1"/>
  <c r="AE16" i="1"/>
  <c r="AF8" i="15"/>
  <c r="AC10" i="15"/>
  <c r="AE22" i="15"/>
  <c r="AC22" i="15"/>
  <c r="AA22" i="15"/>
  <c r="C5" i="13"/>
  <c r="C5" i="12"/>
  <c r="C5" i="11"/>
  <c r="C5" i="10"/>
  <c r="C5" i="6"/>
  <c r="C5" i="3"/>
  <c r="C5" i="8"/>
  <c r="C5" i="7"/>
  <c r="I72" i="14"/>
  <c r="I4" i="14" s="1"/>
  <c r="N8" i="8"/>
  <c r="P9" i="16" s="1"/>
  <c r="J84" i="14"/>
  <c r="AG18" i="15"/>
  <c r="AA18" i="15"/>
  <c r="AF18" i="15"/>
  <c r="AD18" i="15"/>
  <c r="Z18" i="15"/>
  <c r="AF10" i="15"/>
  <c r="W10" i="15"/>
  <c r="AE10" i="15"/>
  <c r="AD10" i="15"/>
  <c r="AB10" i="15"/>
  <c r="F84" i="14"/>
  <c r="N8" i="10"/>
  <c r="P12" i="16" s="1"/>
  <c r="H80" i="14"/>
  <c r="H84" i="14" s="1"/>
  <c r="G84" i="14"/>
  <c r="N8" i="7"/>
  <c r="P8" i="16" s="1"/>
  <c r="D84" i="14"/>
  <c r="E84" i="14"/>
  <c r="M84" i="14"/>
  <c r="L84" i="14"/>
  <c r="I84" i="14"/>
  <c r="CH85" i="15"/>
  <c r="C84" i="14"/>
  <c r="N8" i="9"/>
  <c r="P7" i="16" s="1"/>
  <c r="K84" i="14"/>
  <c r="CH51" i="15"/>
  <c r="Q97" i="9"/>
  <c r="CH83" i="15"/>
  <c r="CH56" i="15"/>
  <c r="Z16" i="15"/>
  <c r="V16" i="15"/>
  <c r="AF16" i="15"/>
  <c r="Y21" i="15"/>
  <c r="AE8" i="15"/>
  <c r="AC16" i="15"/>
  <c r="W8" i="15"/>
  <c r="AB8" i="15"/>
  <c r="AG8" i="15"/>
  <c r="AE16" i="15"/>
  <c r="W16" i="15"/>
  <c r="AD8" i="15"/>
  <c r="AB16" i="15"/>
  <c r="AC8" i="15"/>
  <c r="AD21" i="15"/>
  <c r="AE20" i="15"/>
  <c r="AG16" i="15"/>
  <c r="Z8" i="15"/>
  <c r="W46" i="16"/>
  <c r="F8" i="16" s="1"/>
  <c r="C38" i="14"/>
  <c r="C30" i="14"/>
  <c r="C37" i="14"/>
  <c r="G114" i="14"/>
  <c r="C114" i="14"/>
  <c r="CH46" i="15"/>
  <c r="C51" i="14"/>
  <c r="C34" i="14"/>
  <c r="C55" i="14"/>
  <c r="C54" i="14"/>
  <c r="C33" i="14"/>
  <c r="D50" i="14" s="1"/>
  <c r="Q58" i="3"/>
  <c r="G4" i="15"/>
  <c r="V4" i="15" s="1"/>
  <c r="R117" i="10" s="1"/>
  <c r="R16" i="7"/>
  <c r="C16" i="3"/>
  <c r="R16" i="6"/>
  <c r="C16" i="12"/>
  <c r="R16" i="13"/>
  <c r="C16" i="8"/>
  <c r="C32" i="8" s="1"/>
  <c r="R16" i="3"/>
  <c r="C16" i="11"/>
  <c r="C101" i="11" s="1"/>
  <c r="R16" i="12"/>
  <c r="B6" i="8"/>
  <c r="B6" i="11"/>
  <c r="B98" i="14"/>
  <c r="B45" i="14"/>
  <c r="C1" i="14"/>
  <c r="C2" i="14" s="1"/>
  <c r="D1" i="14" s="1"/>
  <c r="L3" i="1"/>
  <c r="AB3" i="1" s="1"/>
  <c r="R16" i="8"/>
  <c r="R45" i="8" s="1"/>
  <c r="C16" i="10"/>
  <c r="R16" i="11"/>
  <c r="C16" i="9"/>
  <c r="C88" i="9" s="1"/>
  <c r="B6" i="3"/>
  <c r="B6" i="12"/>
  <c r="B86" i="14"/>
  <c r="B10" i="14"/>
  <c r="C40" i="14"/>
  <c r="C36" i="14"/>
  <c r="C49" i="14"/>
  <c r="C43" i="14"/>
  <c r="C115" i="14"/>
  <c r="CH80" i="15"/>
  <c r="CH67" i="15"/>
  <c r="CH48" i="15"/>
  <c r="CH37" i="15"/>
  <c r="Q110" i="9"/>
  <c r="CH98" i="15"/>
  <c r="Q109" i="7"/>
  <c r="CH97" i="15"/>
  <c r="Q108" i="8"/>
  <c r="CH96" i="15"/>
  <c r="CH90" i="15"/>
  <c r="Q101" i="7"/>
  <c r="CH89" i="15"/>
  <c r="Q98" i="9"/>
  <c r="CH86" i="15"/>
  <c r="CH84" i="15"/>
  <c r="Q96" i="8"/>
  <c r="Q94" i="9"/>
  <c r="CH82" i="15"/>
  <c r="Q93" i="7"/>
  <c r="CH81" i="15"/>
  <c r="Q87" i="3"/>
  <c r="CH75" i="15"/>
  <c r="CH74" i="15"/>
  <c r="Q86" i="9"/>
  <c r="Q85" i="7"/>
  <c r="CH73" i="15"/>
  <c r="CH70" i="15"/>
  <c r="Q82" i="9"/>
  <c r="Q80" i="8"/>
  <c r="CH68" i="15"/>
  <c r="Q73" i="7"/>
  <c r="CH61" i="15"/>
  <c r="Q72" i="8"/>
  <c r="CH60" i="15"/>
  <c r="Q69" i="7"/>
  <c r="CH57" i="15"/>
  <c r="Q66" i="9"/>
  <c r="CH54" i="15"/>
  <c r="Q62" i="9"/>
  <c r="CH50" i="15"/>
  <c r="Q61" i="7"/>
  <c r="CH49" i="15"/>
  <c r="CH45" i="15"/>
  <c r="Q57" i="7"/>
  <c r="Q56" i="8"/>
  <c r="CH44" i="15"/>
  <c r="Q55" i="3"/>
  <c r="CH43" i="15"/>
  <c r="Q53" i="7"/>
  <c r="CH41" i="15"/>
  <c r="CH38" i="15"/>
  <c r="Q50" i="9"/>
  <c r="Q45" i="7"/>
  <c r="CH33" i="15"/>
  <c r="Q44" i="8"/>
  <c r="CH32" i="15"/>
  <c r="Q41" i="7"/>
  <c r="CH29" i="15"/>
  <c r="Q40" i="8"/>
  <c r="CH28" i="15"/>
  <c r="Q37" i="7"/>
  <c r="CH25" i="15"/>
  <c r="CH23" i="15"/>
  <c r="CH55" i="15"/>
  <c r="CH72" i="15"/>
  <c r="CH101" i="15"/>
  <c r="CH62" i="15"/>
  <c r="Q79" i="3"/>
  <c r="CH35" i="15"/>
  <c r="CH24" i="15"/>
  <c r="CH88" i="15"/>
  <c r="CH53" i="15"/>
  <c r="CH103" i="15"/>
  <c r="CH78" i="15"/>
  <c r="Q92" i="8"/>
  <c r="CH102" i="15"/>
  <c r="Q114" i="9"/>
  <c r="Q112" i="8"/>
  <c r="CH100" i="15"/>
  <c r="CH99" i="15"/>
  <c r="Q107" i="3"/>
  <c r="CH95" i="15"/>
  <c r="Q105" i="7"/>
  <c r="CH93" i="15"/>
  <c r="Q104" i="8"/>
  <c r="CH92" i="15"/>
  <c r="Q103" i="3"/>
  <c r="CH91" i="15"/>
  <c r="Q99" i="3"/>
  <c r="CH87" i="15"/>
  <c r="Q91" i="3"/>
  <c r="CH79" i="15"/>
  <c r="CH77" i="15"/>
  <c r="Q89" i="7"/>
  <c r="Q88" i="8"/>
  <c r="CH76" i="15"/>
  <c r="Q78" i="9"/>
  <c r="CH66" i="15"/>
  <c r="Q77" i="7"/>
  <c r="CH65" i="15"/>
  <c r="Q76" i="8"/>
  <c r="CH64" i="15"/>
  <c r="Q75" i="3"/>
  <c r="CH63" i="15"/>
  <c r="Q71" i="3"/>
  <c r="CH59" i="15"/>
  <c r="CH58" i="15"/>
  <c r="CH52" i="15"/>
  <c r="Q64" i="8"/>
  <c r="Q59" i="3"/>
  <c r="CH47" i="15"/>
  <c r="CH42" i="15"/>
  <c r="Q54" i="9"/>
  <c r="Q48" i="8"/>
  <c r="CH36" i="15"/>
  <c r="Q46" i="9"/>
  <c r="CH34" i="15"/>
  <c r="Q43" i="3"/>
  <c r="CH31" i="15"/>
  <c r="Q39" i="3"/>
  <c r="CH27" i="15"/>
  <c r="CH26" i="15"/>
  <c r="CH39" i="15"/>
  <c r="CH71" i="15"/>
  <c r="CH40" i="15"/>
  <c r="CH104" i="15"/>
  <c r="CH69" i="15"/>
  <c r="CH30" i="15"/>
  <c r="CH94" i="15"/>
  <c r="Q60" i="8"/>
  <c r="J72" i="14"/>
  <c r="J4" i="14" s="1"/>
  <c r="M72" i="14"/>
  <c r="M4" i="14" s="1"/>
  <c r="B72" i="14"/>
  <c r="B4" i="14" s="1"/>
  <c r="G112" i="14"/>
  <c r="H120" i="14" s="1"/>
  <c r="B120" i="14"/>
  <c r="C113" i="14" s="1"/>
  <c r="K72" i="14"/>
  <c r="K4" i="14" s="1"/>
  <c r="E72" i="14"/>
  <c r="E4" i="14" s="1"/>
  <c r="G72" i="14"/>
  <c r="G4" i="14" s="1"/>
  <c r="C72" i="14"/>
  <c r="C4" i="14" s="1"/>
  <c r="G117" i="14"/>
  <c r="C117" i="14"/>
  <c r="L72" i="14"/>
  <c r="L4" i="14" s="1"/>
  <c r="D72" i="14"/>
  <c r="D4" i="14" s="1"/>
  <c r="F72" i="14"/>
  <c r="F4" i="14" s="1"/>
  <c r="H72" i="14"/>
  <c r="H4" i="14" s="1"/>
  <c r="AC5" i="15"/>
  <c r="AE5" i="15"/>
  <c r="Y5" i="15"/>
  <c r="AG5" i="15"/>
  <c r="AA5" i="15"/>
  <c r="V5" i="15"/>
  <c r="Y15" i="15"/>
  <c r="AD15" i="15"/>
  <c r="AG15" i="15"/>
  <c r="X15" i="15"/>
  <c r="AA15" i="15"/>
  <c r="AF15" i="15"/>
  <c r="W15" i="15"/>
  <c r="Z15" i="15"/>
  <c r="AC15" i="15"/>
  <c r="V15" i="15"/>
  <c r="AB15" i="15"/>
  <c r="AE15" i="15"/>
  <c r="Y11" i="15"/>
  <c r="AD11" i="15"/>
  <c r="AG11" i="15"/>
  <c r="X11" i="15"/>
  <c r="AA11" i="15"/>
  <c r="AF11" i="15"/>
  <c r="W11" i="15"/>
  <c r="Z11" i="15"/>
  <c r="AC11" i="15"/>
  <c r="V11" i="15"/>
  <c r="AB11" i="15"/>
  <c r="AE11" i="15"/>
  <c r="Y7" i="15"/>
  <c r="AD7" i="15"/>
  <c r="AG7" i="15"/>
  <c r="X7" i="15"/>
  <c r="AA7" i="15"/>
  <c r="AF7" i="15"/>
  <c r="W7" i="15"/>
  <c r="Z7" i="15"/>
  <c r="AC7" i="15"/>
  <c r="V7" i="15"/>
  <c r="AB7" i="15"/>
  <c r="AE7" i="15"/>
  <c r="W89" i="15"/>
  <c r="X89" i="15"/>
  <c r="AB89" i="15"/>
  <c r="AF89" i="15"/>
  <c r="Y89" i="15"/>
  <c r="AC89" i="15"/>
  <c r="AG89" i="15"/>
  <c r="V89" i="15"/>
  <c r="AE89" i="15"/>
  <c r="Z89" i="15"/>
  <c r="AA89" i="15"/>
  <c r="W87" i="15"/>
  <c r="X87" i="15"/>
  <c r="AB87" i="15"/>
  <c r="AF87" i="15"/>
  <c r="Y87" i="15"/>
  <c r="AC87" i="15"/>
  <c r="AG87" i="15"/>
  <c r="V87" i="15"/>
  <c r="AE87" i="15"/>
  <c r="Z87" i="15"/>
  <c r="AA87" i="15"/>
  <c r="W81" i="15"/>
  <c r="AA81" i="15"/>
  <c r="AE81" i="15"/>
  <c r="X81" i="15"/>
  <c r="AB81" i="15"/>
  <c r="AF81" i="15"/>
  <c r="V81" i="15"/>
  <c r="AD81" i="15"/>
  <c r="Y81" i="15"/>
  <c r="AG81" i="15"/>
  <c r="Z81" i="15"/>
  <c r="W79" i="15"/>
  <c r="X79" i="15"/>
  <c r="AB79" i="15"/>
  <c r="AF79" i="15"/>
  <c r="Y79" i="15"/>
  <c r="AC79" i="15"/>
  <c r="AG79" i="15"/>
  <c r="V79" i="15"/>
  <c r="AE79" i="15"/>
  <c r="Z79" i="15"/>
  <c r="AA79" i="15"/>
  <c r="V69" i="15"/>
  <c r="Z69" i="15"/>
  <c r="AD69" i="15"/>
  <c r="W69" i="15"/>
  <c r="AA69" i="15"/>
  <c r="AE69" i="15"/>
  <c r="X69" i="15"/>
  <c r="AF69" i="15"/>
  <c r="Y69" i="15"/>
  <c r="AG69" i="15"/>
  <c r="AB69" i="15"/>
  <c r="W59" i="15"/>
  <c r="V59" i="15"/>
  <c r="AB59" i="15"/>
  <c r="AG59" i="15"/>
  <c r="Y59" i="15"/>
  <c r="AF59" i="15"/>
  <c r="Z59" i="15"/>
  <c r="X59" i="15"/>
  <c r="AC59" i="15"/>
  <c r="AD59" i="15"/>
  <c r="W71" i="15"/>
  <c r="V71" i="15"/>
  <c r="AA71" i="15"/>
  <c r="AE71" i="15"/>
  <c r="X71" i="15"/>
  <c r="AB71" i="15"/>
  <c r="AF71" i="15"/>
  <c r="Y71" i="15"/>
  <c r="AG71" i="15"/>
  <c r="Z71" i="15"/>
  <c r="AC71" i="15"/>
  <c r="V84" i="15"/>
  <c r="AC84" i="15"/>
  <c r="AG84" i="15"/>
  <c r="Y84" i="15"/>
  <c r="W25" i="15"/>
  <c r="V25" i="15"/>
  <c r="AA25" i="15"/>
  <c r="AE25" i="15"/>
  <c r="X25" i="15"/>
  <c r="AB25" i="15"/>
  <c r="AF25" i="15"/>
  <c r="Y25" i="15"/>
  <c r="AC25" i="15"/>
  <c r="AG25" i="15"/>
  <c r="AD25" i="15"/>
  <c r="Z25" i="15"/>
  <c r="V104" i="15"/>
  <c r="AG104" i="15"/>
  <c r="X98" i="15"/>
  <c r="Y98" i="15"/>
  <c r="AG98" i="15"/>
  <c r="AA98" i="15"/>
  <c r="X82" i="15"/>
  <c r="W82" i="15"/>
  <c r="AE82" i="15"/>
  <c r="Y82" i="15"/>
  <c r="AG82" i="15"/>
  <c r="W77" i="15"/>
  <c r="V77" i="15"/>
  <c r="AA77" i="15"/>
  <c r="AE77" i="15"/>
  <c r="X77" i="15"/>
  <c r="AB77" i="15"/>
  <c r="AF77" i="15"/>
  <c r="W66" i="15"/>
  <c r="AC66" i="15"/>
  <c r="Y66" i="15"/>
  <c r="AA66" i="15"/>
  <c r="V36" i="15"/>
  <c r="Y36" i="15"/>
  <c r="AG36" i="15"/>
  <c r="AA36" i="15"/>
  <c r="AC36" i="15"/>
  <c r="AE36" i="15"/>
  <c r="V23" i="15"/>
  <c r="Z23" i="15"/>
  <c r="AD23" i="15"/>
  <c r="W23" i="15"/>
  <c r="AA23" i="15"/>
  <c r="AE23" i="15"/>
  <c r="X23" i="15"/>
  <c r="AB23" i="15"/>
  <c r="AF23" i="15"/>
  <c r="Y23" i="15"/>
  <c r="AC23" i="15"/>
  <c r="W105" i="15"/>
  <c r="Y105" i="15"/>
  <c r="AC105" i="15"/>
  <c r="AG105" i="15"/>
  <c r="X102" i="15"/>
  <c r="Y102" i="15"/>
  <c r="AG102" i="15"/>
  <c r="AA102" i="15"/>
  <c r="AE98" i="15"/>
  <c r="X90" i="15"/>
  <c r="Y90" i="15"/>
  <c r="AG90" i="15"/>
  <c r="AA90" i="15"/>
  <c r="V88" i="15"/>
  <c r="AC88" i="15"/>
  <c r="AG88" i="15"/>
  <c r="W85" i="15"/>
  <c r="AA85" i="15"/>
  <c r="AE85" i="15"/>
  <c r="X85" i="15"/>
  <c r="AB85" i="15"/>
  <c r="AF85" i="15"/>
  <c r="W83" i="15"/>
  <c r="X83" i="15"/>
  <c r="AB83" i="15"/>
  <c r="AF83" i="15"/>
  <c r="Y83" i="15"/>
  <c r="AC83" i="15"/>
  <c r="AG83" i="15"/>
  <c r="V80" i="15"/>
  <c r="AC80" i="15"/>
  <c r="AG80" i="15"/>
  <c r="AC77" i="15"/>
  <c r="X74" i="15"/>
  <c r="Y74" i="15"/>
  <c r="AG74" i="15"/>
  <c r="AA74" i="15"/>
  <c r="V72" i="15"/>
  <c r="Y72" i="15"/>
  <c r="AG72" i="15"/>
  <c r="AA72" i="15"/>
  <c r="V56" i="15"/>
  <c r="AA56" i="15"/>
  <c r="Y56" i="15"/>
  <c r="AC56" i="15"/>
  <c r="V52" i="15"/>
  <c r="Y52" i="15"/>
  <c r="AG52" i="15"/>
  <c r="AA52" i="15"/>
  <c r="AC52" i="15"/>
  <c r="AE52" i="15"/>
  <c r="V48" i="15"/>
  <c r="Y48" i="15"/>
  <c r="AG48" i="15"/>
  <c r="AA48" i="15"/>
  <c r="AC48" i="15"/>
  <c r="AE48" i="15"/>
  <c r="V44" i="15"/>
  <c r="Y44" i="15"/>
  <c r="AG44" i="15"/>
  <c r="AA44" i="15"/>
  <c r="AC44" i="15"/>
  <c r="AE44" i="15"/>
  <c r="V40" i="15"/>
  <c r="Y40" i="15"/>
  <c r="AG40" i="15"/>
  <c r="AA40" i="15"/>
  <c r="AC40" i="15"/>
  <c r="AE40" i="15"/>
  <c r="AC104" i="15"/>
  <c r="AC98" i="15"/>
  <c r="X94" i="15"/>
  <c r="Y94" i="15"/>
  <c r="AG94" i="15"/>
  <c r="AA94" i="15"/>
  <c r="X86" i="15"/>
  <c r="W86" i="15"/>
  <c r="AE86" i="15"/>
  <c r="Y86" i="15"/>
  <c r="AG86" i="15"/>
  <c r="AC82" i="15"/>
  <c r="X78" i="15"/>
  <c r="W78" i="15"/>
  <c r="AE78" i="15"/>
  <c r="Y78" i="15"/>
  <c r="AG78" i="15"/>
  <c r="Z77" i="15"/>
  <c r="AG66" i="15"/>
  <c r="W54" i="15"/>
  <c r="AA54" i="15"/>
  <c r="AC54" i="15"/>
  <c r="Y54" i="15"/>
  <c r="AE54" i="15"/>
  <c r="W50" i="15"/>
  <c r="AA50" i="15"/>
  <c r="AC50" i="15"/>
  <c r="Y50" i="15"/>
  <c r="AE50" i="15"/>
  <c r="W46" i="15"/>
  <c r="AA46" i="15"/>
  <c r="AC46" i="15"/>
  <c r="Y46" i="15"/>
  <c r="AE46" i="15"/>
  <c r="W42" i="15"/>
  <c r="AA42" i="15"/>
  <c r="AC42" i="15"/>
  <c r="Y42" i="15"/>
  <c r="AE42" i="15"/>
  <c r="W38" i="15"/>
  <c r="AA38" i="15"/>
  <c r="AC38" i="15"/>
  <c r="Y38" i="15"/>
  <c r="AE38" i="15"/>
  <c r="AE70" i="15"/>
  <c r="W70" i="15"/>
  <c r="AE68" i="15"/>
  <c r="W68" i="15"/>
  <c r="AE67" i="15"/>
  <c r="AA67" i="15"/>
  <c r="V67" i="15"/>
  <c r="AG64" i="15"/>
  <c r="W63" i="15"/>
  <c r="V63" i="15"/>
  <c r="AB63" i="15"/>
  <c r="AG63" i="15"/>
  <c r="V60" i="15"/>
  <c r="AA60" i="15"/>
  <c r="W58" i="15"/>
  <c r="AC58" i="15"/>
  <c r="X34" i="15"/>
  <c r="Y34" i="15"/>
  <c r="AG34" i="15"/>
  <c r="AA34" i="15"/>
  <c r="W26" i="15"/>
  <c r="Y26" i="15"/>
  <c r="AG26" i="15"/>
  <c r="AA26" i="15"/>
  <c r="AC26" i="15"/>
  <c r="AG103" i="15"/>
  <c r="AC103" i="15"/>
  <c r="Y103" i="15"/>
  <c r="AF101" i="15"/>
  <c r="AB101" i="15"/>
  <c r="AG100" i="15"/>
  <c r="AC99" i="15"/>
  <c r="Y99" i="15"/>
  <c r="AG96" i="15"/>
  <c r="Y95" i="15"/>
  <c r="AG92" i="15"/>
  <c r="AC76" i="15"/>
  <c r="V64" i="15"/>
  <c r="AA64" i="15"/>
  <c r="W62" i="15"/>
  <c r="AC62" i="15"/>
  <c r="W33" i="15"/>
  <c r="V33" i="15"/>
  <c r="X33" i="15"/>
  <c r="AB33" i="15"/>
  <c r="AF33" i="15"/>
  <c r="Y33" i="15"/>
  <c r="AC33" i="15"/>
  <c r="AG33" i="15"/>
  <c r="W29" i="15"/>
  <c r="V29" i="15"/>
  <c r="AB29" i="15"/>
  <c r="AF29" i="15"/>
  <c r="X29" i="15"/>
  <c r="AC29" i="15"/>
  <c r="AG29" i="15"/>
  <c r="Y29" i="15"/>
  <c r="AD29" i="15"/>
  <c r="AG55" i="15"/>
  <c r="AB55" i="15"/>
  <c r="V55" i="15"/>
  <c r="AG51" i="15"/>
  <c r="AB51" i="15"/>
  <c r="V51" i="15"/>
  <c r="AG47" i="15"/>
  <c r="AB47" i="15"/>
  <c r="V47" i="15"/>
  <c r="AG43" i="15"/>
  <c r="AB43" i="15"/>
  <c r="V43" i="15"/>
  <c r="AG39" i="15"/>
  <c r="AB39" i="15"/>
  <c r="V39" i="15"/>
  <c r="AG32" i="15"/>
  <c r="Y32" i="15"/>
  <c r="AE31" i="15"/>
  <c r="AA31" i="15"/>
  <c r="W31" i="15"/>
  <c r="AG28" i="15"/>
  <c r="Y28" i="15"/>
  <c r="AE27" i="15"/>
  <c r="AA27" i="15"/>
  <c r="V27" i="15"/>
  <c r="AG24" i="15"/>
  <c r="Y24" i="15"/>
  <c r="AG22" i="15"/>
  <c r="Y22" i="15"/>
  <c r="AA20" i="15"/>
  <c r="AA16" i="15"/>
  <c r="AA12" i="15"/>
  <c r="AA8" i="15"/>
  <c r="X16" i="15"/>
  <c r="X12" i="15"/>
  <c r="X8" i="15"/>
  <c r="AD31" i="15"/>
  <c r="Z31" i="15"/>
  <c r="AE24" i="15"/>
  <c r="W24" i="15"/>
  <c r="AG20" i="15"/>
  <c r="Y20" i="15"/>
  <c r="I103" i="1"/>
  <c r="J103" i="1"/>
  <c r="J4" i="1"/>
  <c r="J99" i="1"/>
  <c r="J91" i="1"/>
  <c r="J85" i="1"/>
  <c r="J37" i="1"/>
  <c r="J77" i="1"/>
  <c r="J21" i="1"/>
  <c r="J101" i="1"/>
  <c r="J69" i="1"/>
  <c r="J93" i="1"/>
  <c r="AB101" i="1"/>
  <c r="AD101" i="1"/>
  <c r="AF101" i="1"/>
  <c r="AC101" i="1"/>
  <c r="AE101" i="1"/>
  <c r="AG101" i="1"/>
  <c r="AH101" i="1"/>
  <c r="AJ101" i="1"/>
  <c r="AM101" i="1"/>
  <c r="AL101" i="1"/>
  <c r="AB93" i="1"/>
  <c r="AD93" i="1"/>
  <c r="AF93" i="1"/>
  <c r="AC93" i="1"/>
  <c r="AE93" i="1"/>
  <c r="AG93" i="1"/>
  <c r="AH93" i="1"/>
  <c r="AJ93" i="1"/>
  <c r="AM93" i="1"/>
  <c r="AL93" i="1"/>
  <c r="AB85" i="1"/>
  <c r="AD85" i="1"/>
  <c r="AF85" i="1"/>
  <c r="AC85" i="1"/>
  <c r="AE85" i="1"/>
  <c r="AG85" i="1"/>
  <c r="AH85" i="1"/>
  <c r="AJ85" i="1"/>
  <c r="AM85" i="1"/>
  <c r="AL85" i="1"/>
  <c r="AB77" i="1"/>
  <c r="AD77" i="1"/>
  <c r="AF77" i="1"/>
  <c r="AC77" i="1"/>
  <c r="AE77" i="1"/>
  <c r="AG77" i="1"/>
  <c r="AH77" i="1"/>
  <c r="AJ77" i="1"/>
  <c r="AM77" i="1"/>
  <c r="AL77" i="1"/>
  <c r="AB69" i="1"/>
  <c r="AD69" i="1"/>
  <c r="AF69" i="1"/>
  <c r="AC69" i="1"/>
  <c r="AE69" i="1"/>
  <c r="AG69" i="1"/>
  <c r="AH69" i="1"/>
  <c r="AJ69" i="1"/>
  <c r="AM69" i="1"/>
  <c r="AL69" i="1"/>
  <c r="AB61" i="1"/>
  <c r="AD61" i="1"/>
  <c r="AF61" i="1"/>
  <c r="AC61" i="1"/>
  <c r="AE61" i="1"/>
  <c r="AG61" i="1"/>
  <c r="AH61" i="1"/>
  <c r="AJ61" i="1"/>
  <c r="AM61" i="1"/>
  <c r="AL61" i="1"/>
  <c r="AB53" i="1"/>
  <c r="AD53" i="1"/>
  <c r="AF53" i="1"/>
  <c r="AC53" i="1"/>
  <c r="AE53" i="1"/>
  <c r="AG53" i="1"/>
  <c r="AH53" i="1"/>
  <c r="AJ53" i="1"/>
  <c r="AM53" i="1"/>
  <c r="AL53" i="1"/>
  <c r="AB45" i="1"/>
  <c r="AD45" i="1"/>
  <c r="AF45" i="1"/>
  <c r="AC45" i="1"/>
  <c r="AE45" i="1"/>
  <c r="AG45" i="1"/>
  <c r="AH45" i="1"/>
  <c r="AJ45" i="1"/>
  <c r="AM45" i="1"/>
  <c r="AL45" i="1"/>
  <c r="AB37" i="1"/>
  <c r="AD37" i="1"/>
  <c r="AF37" i="1"/>
  <c r="AC37" i="1"/>
  <c r="AE37" i="1"/>
  <c r="AG37" i="1"/>
  <c r="AH37" i="1"/>
  <c r="AJ37" i="1"/>
  <c r="AM37" i="1"/>
  <c r="AL37" i="1"/>
  <c r="AB25" i="1"/>
  <c r="AD25" i="1"/>
  <c r="AF25" i="1"/>
  <c r="AC25" i="1"/>
  <c r="AE25" i="1"/>
  <c r="AG25" i="1"/>
  <c r="AH25" i="1"/>
  <c r="AJ25" i="1"/>
  <c r="AM25" i="1"/>
  <c r="AL25" i="1"/>
  <c r="AB21" i="1"/>
  <c r="AD21" i="1"/>
  <c r="AF21" i="1"/>
  <c r="AC21" i="1"/>
  <c r="AE21" i="1"/>
  <c r="AG21" i="1"/>
  <c r="AH21" i="1"/>
  <c r="AJ21" i="1"/>
  <c r="AM21" i="1"/>
  <c r="AL21" i="1"/>
  <c r="AK101" i="1"/>
  <c r="AK97" i="1"/>
  <c r="AK93" i="1"/>
  <c r="AK89" i="1"/>
  <c r="AK85" i="1"/>
  <c r="AK81" i="1"/>
  <c r="AK77" i="1"/>
  <c r="AK73" i="1"/>
  <c r="AK69" i="1"/>
  <c r="AK65" i="1"/>
  <c r="AK61" i="1"/>
  <c r="AK57" i="1"/>
  <c r="AK53" i="1"/>
  <c r="AK49" i="1"/>
  <c r="AK45" i="1"/>
  <c r="AK41" i="1"/>
  <c r="AK37" i="1"/>
  <c r="AK33" i="1"/>
  <c r="AK29" i="1"/>
  <c r="AK25" i="1"/>
  <c r="AK21" i="1"/>
  <c r="AK17" i="1"/>
  <c r="AK13" i="1"/>
  <c r="AI101" i="1"/>
  <c r="AI93" i="1"/>
  <c r="AI85" i="1"/>
  <c r="AI77" i="1"/>
  <c r="AI69" i="1"/>
  <c r="AI61" i="1"/>
  <c r="AI53" i="1"/>
  <c r="AI45" i="1"/>
  <c r="AI37" i="1"/>
  <c r="AI25" i="1"/>
  <c r="AI21" i="1"/>
  <c r="J53" i="1"/>
  <c r="AB97" i="1"/>
  <c r="AD97" i="1"/>
  <c r="AF97" i="1"/>
  <c r="AC97" i="1"/>
  <c r="AE97" i="1"/>
  <c r="AG97" i="1"/>
  <c r="AH97" i="1"/>
  <c r="AJ97" i="1"/>
  <c r="AM97" i="1"/>
  <c r="AL97" i="1"/>
  <c r="AB89" i="1"/>
  <c r="AD89" i="1"/>
  <c r="AF89" i="1"/>
  <c r="AC89" i="1"/>
  <c r="AE89" i="1"/>
  <c r="AG89" i="1"/>
  <c r="AH89" i="1"/>
  <c r="AJ89" i="1"/>
  <c r="AM89" i="1"/>
  <c r="AL89" i="1"/>
  <c r="AB81" i="1"/>
  <c r="AD81" i="1"/>
  <c r="AF81" i="1"/>
  <c r="AC81" i="1"/>
  <c r="AE81" i="1"/>
  <c r="AG81" i="1"/>
  <c r="AH81" i="1"/>
  <c r="AJ81" i="1"/>
  <c r="AM81" i="1"/>
  <c r="AL81" i="1"/>
  <c r="AB73" i="1"/>
  <c r="AD73" i="1"/>
  <c r="AF73" i="1"/>
  <c r="AC73" i="1"/>
  <c r="AE73" i="1"/>
  <c r="AG73" i="1"/>
  <c r="AH73" i="1"/>
  <c r="AJ73" i="1"/>
  <c r="AM73" i="1"/>
  <c r="AL73" i="1"/>
  <c r="AB65" i="1"/>
  <c r="AD65" i="1"/>
  <c r="AF65" i="1"/>
  <c r="AC65" i="1"/>
  <c r="AE65" i="1"/>
  <c r="AG65" i="1"/>
  <c r="AH65" i="1"/>
  <c r="AJ65" i="1"/>
  <c r="AM65" i="1"/>
  <c r="AL65" i="1"/>
  <c r="AB57" i="1"/>
  <c r="AD57" i="1"/>
  <c r="AF57" i="1"/>
  <c r="AC57" i="1"/>
  <c r="AE57" i="1"/>
  <c r="AG57" i="1"/>
  <c r="AH57" i="1"/>
  <c r="AJ57" i="1"/>
  <c r="AM57" i="1"/>
  <c r="AL57" i="1"/>
  <c r="AB49" i="1"/>
  <c r="AD49" i="1"/>
  <c r="AF49" i="1"/>
  <c r="AC49" i="1"/>
  <c r="AE49" i="1"/>
  <c r="AG49" i="1"/>
  <c r="AH49" i="1"/>
  <c r="AJ49" i="1"/>
  <c r="AM49" i="1"/>
  <c r="AL49" i="1"/>
  <c r="AB41" i="1"/>
  <c r="AD41" i="1"/>
  <c r="AF41" i="1"/>
  <c r="AC41" i="1"/>
  <c r="AE41" i="1"/>
  <c r="AG41" i="1"/>
  <c r="AH41" i="1"/>
  <c r="AJ41" i="1"/>
  <c r="AM41" i="1"/>
  <c r="AL41" i="1"/>
  <c r="AB33" i="1"/>
  <c r="AD33" i="1"/>
  <c r="AF33" i="1"/>
  <c r="AC33" i="1"/>
  <c r="AE33" i="1"/>
  <c r="AG33" i="1"/>
  <c r="AH33" i="1"/>
  <c r="AJ33" i="1"/>
  <c r="AM33" i="1"/>
  <c r="AL33" i="1"/>
  <c r="AB29" i="1"/>
  <c r="AD29" i="1"/>
  <c r="AF29" i="1"/>
  <c r="AC29" i="1"/>
  <c r="AE29" i="1"/>
  <c r="AG29" i="1"/>
  <c r="AH29" i="1"/>
  <c r="AJ29" i="1"/>
  <c r="AM29" i="1"/>
  <c r="AL29" i="1"/>
  <c r="AB17" i="1"/>
  <c r="AD17" i="1"/>
  <c r="AF17" i="1"/>
  <c r="AC17" i="1"/>
  <c r="AE17" i="1"/>
  <c r="AG17" i="1"/>
  <c r="AH17" i="1"/>
  <c r="AJ17" i="1"/>
  <c r="AM17" i="1"/>
  <c r="AL17" i="1"/>
  <c r="AB13" i="1"/>
  <c r="AD13" i="1"/>
  <c r="AF13" i="1"/>
  <c r="AH13" i="1"/>
  <c r="AC13" i="1"/>
  <c r="AE13" i="1"/>
  <c r="AG13" i="1"/>
  <c r="AJ13" i="1"/>
  <c r="AM13" i="1"/>
  <c r="AL13" i="1"/>
  <c r="I7" i="1"/>
  <c r="J7" i="1"/>
  <c r="I71" i="1"/>
  <c r="J71" i="1"/>
  <c r="I23" i="1"/>
  <c r="J23" i="1"/>
  <c r="I79" i="1"/>
  <c r="J79" i="1"/>
  <c r="I39" i="1"/>
  <c r="J39" i="1"/>
  <c r="I87" i="1"/>
  <c r="J87" i="1"/>
  <c r="J5" i="1"/>
  <c r="K5" i="1" s="1"/>
  <c r="AD5" i="1" s="1"/>
  <c r="I55" i="1"/>
  <c r="J55" i="1"/>
  <c r="I95" i="1"/>
  <c r="J95" i="1"/>
  <c r="J8" i="1"/>
  <c r="J15" i="1"/>
  <c r="J24" i="1"/>
  <c r="J31" i="1"/>
  <c r="J40" i="1"/>
  <c r="J47" i="1"/>
  <c r="J56" i="1"/>
  <c r="J63" i="1"/>
  <c r="J72" i="1"/>
  <c r="J75" i="1"/>
  <c r="J80" i="1"/>
  <c r="J83" i="1"/>
  <c r="J88" i="1"/>
  <c r="J96" i="1"/>
  <c r="J104" i="1"/>
  <c r="I104" i="1"/>
  <c r="I88" i="1"/>
  <c r="J13" i="1"/>
  <c r="J29" i="1"/>
  <c r="J45" i="1"/>
  <c r="J61" i="1"/>
  <c r="J73" i="1"/>
  <c r="J81" i="1"/>
  <c r="J89" i="1"/>
  <c r="J97" i="1"/>
  <c r="J16" i="1"/>
  <c r="J32" i="1"/>
  <c r="J48" i="1"/>
  <c r="J64" i="1"/>
  <c r="J76" i="1"/>
  <c r="J84" i="1"/>
  <c r="J92" i="1"/>
  <c r="J100" i="1"/>
  <c r="I32" i="1"/>
  <c r="C117" i="6"/>
  <c r="C60" i="14"/>
  <c r="C56" i="14"/>
  <c r="C35" i="14"/>
  <c r="C32" i="14"/>
  <c r="K71" i="16"/>
  <c r="I18" i="16" s="1"/>
  <c r="Y46" i="16"/>
  <c r="F16" i="16" s="1"/>
  <c r="F20" i="16" s="1"/>
  <c r="A58" i="14"/>
  <c r="C20" i="16"/>
  <c r="C22" i="16" s="1"/>
  <c r="K41" i="16"/>
  <c r="I16" i="16" s="1"/>
  <c r="K56" i="16"/>
  <c r="I17" i="16" s="1"/>
  <c r="K86" i="16"/>
  <c r="I19" i="16" s="1"/>
  <c r="C47" i="14"/>
  <c r="D47" i="14" s="1"/>
  <c r="D38" i="14"/>
  <c r="D55" i="14"/>
  <c r="A50" i="14"/>
  <c r="A30" i="14"/>
  <c r="A37" i="14"/>
  <c r="O61" i="14"/>
  <c r="L7" i="16" s="1"/>
  <c r="A60" i="14"/>
  <c r="C52" i="14"/>
  <c r="C39" i="14"/>
  <c r="C31" i="14"/>
  <c r="A49" i="14"/>
  <c r="C53" i="14"/>
  <c r="D53" i="14" s="1"/>
  <c r="C29" i="14"/>
  <c r="C57" i="14"/>
  <c r="C58" i="14"/>
  <c r="D41" i="14" s="1"/>
  <c r="A57" i="14"/>
  <c r="A42" i="14"/>
  <c r="A53" i="14"/>
  <c r="A38" i="14"/>
  <c r="R61" i="14"/>
  <c r="L16" i="16" s="1"/>
  <c r="L20" i="16" s="1"/>
  <c r="A46" i="14"/>
  <c r="A34" i="14"/>
  <c r="C42" i="14"/>
  <c r="AF104" i="15"/>
  <c r="AB104" i="15"/>
  <c r="X104" i="15"/>
  <c r="AD102" i="15"/>
  <c r="Z102" i="15"/>
  <c r="V102" i="15"/>
  <c r="AF100" i="15"/>
  <c r="AB100" i="15"/>
  <c r="X100" i="15"/>
  <c r="AD98" i="15"/>
  <c r="Z98" i="15"/>
  <c r="V98" i="15"/>
  <c r="AF96" i="15"/>
  <c r="AB96" i="15"/>
  <c r="X96" i="15"/>
  <c r="AD94" i="15"/>
  <c r="Z94" i="15"/>
  <c r="V94" i="15"/>
  <c r="AF92" i="15"/>
  <c r="AB92" i="15"/>
  <c r="X92" i="15"/>
  <c r="AD90" i="15"/>
  <c r="Z90" i="15"/>
  <c r="V90" i="15"/>
  <c r="AF88" i="15"/>
  <c r="AB88" i="15"/>
  <c r="X88" i="15"/>
  <c r="AD86" i="15"/>
  <c r="Z86" i="15"/>
  <c r="V86" i="15"/>
  <c r="AF84" i="15"/>
  <c r="AB84" i="15"/>
  <c r="X84" i="15"/>
  <c r="AD82" i="15"/>
  <c r="Z82" i="15"/>
  <c r="V82" i="15"/>
  <c r="AF80" i="15"/>
  <c r="AB80" i="15"/>
  <c r="X80" i="15"/>
  <c r="AD78" i="15"/>
  <c r="Z78" i="15"/>
  <c r="V78" i="15"/>
  <c r="AF76" i="15"/>
  <c r="AB76" i="15"/>
  <c r="X76" i="15"/>
  <c r="AD74" i="15"/>
  <c r="Z74" i="15"/>
  <c r="V74" i="15"/>
  <c r="AF72" i="15"/>
  <c r="AB72" i="15"/>
  <c r="X72" i="15"/>
  <c r="AD70" i="15"/>
  <c r="Z70" i="15"/>
  <c r="V70" i="15"/>
  <c r="AF68" i="15"/>
  <c r="AB68" i="15"/>
  <c r="X68" i="15"/>
  <c r="AD66" i="15"/>
  <c r="Z66" i="15"/>
  <c r="V66" i="15"/>
  <c r="AF64" i="15"/>
  <c r="AB64" i="15"/>
  <c r="X64" i="15"/>
  <c r="AD62" i="15"/>
  <c r="Z62" i="15"/>
  <c r="V62" i="15"/>
  <c r="AF60" i="15"/>
  <c r="AB60" i="15"/>
  <c r="X60" i="15"/>
  <c r="AD58" i="15"/>
  <c r="Z58" i="15"/>
  <c r="V58" i="15"/>
  <c r="AF56" i="15"/>
  <c r="AB56" i="15"/>
  <c r="X56" i="15"/>
  <c r="AD54" i="15"/>
  <c r="Z54" i="15"/>
  <c r="V54" i="15"/>
  <c r="AF52" i="15"/>
  <c r="AB52" i="15"/>
  <c r="X52" i="15"/>
  <c r="AD50" i="15"/>
  <c r="Z50" i="15"/>
  <c r="V50" i="15"/>
  <c r="AF48" i="15"/>
  <c r="AB48" i="15"/>
  <c r="X48" i="15"/>
  <c r="AD46" i="15"/>
  <c r="Z46" i="15"/>
  <c r="V46" i="15"/>
  <c r="AF44" i="15"/>
  <c r="AB44" i="15"/>
  <c r="X44" i="15"/>
  <c r="AD42" i="15"/>
  <c r="Z42" i="15"/>
  <c r="V42" i="15"/>
  <c r="AF40" i="15"/>
  <c r="AB40" i="15"/>
  <c r="X40" i="15"/>
  <c r="AD38" i="15"/>
  <c r="Z38" i="15"/>
  <c r="V38" i="15"/>
  <c r="AF36" i="15"/>
  <c r="AB36" i="15"/>
  <c r="X36" i="15"/>
  <c r="AD34" i="15"/>
  <c r="Z34" i="15"/>
  <c r="V34" i="15"/>
  <c r="AF32" i="15"/>
  <c r="AB32" i="15"/>
  <c r="X32" i="15"/>
  <c r="AD30" i="15"/>
  <c r="Z30" i="15"/>
  <c r="V30" i="15"/>
  <c r="AA29" i="15"/>
  <c r="AF28" i="15"/>
  <c r="AB28" i="15"/>
  <c r="X28" i="15"/>
  <c r="AD26" i="15"/>
  <c r="Z26" i="15"/>
  <c r="V26" i="15"/>
  <c r="AF24" i="15"/>
  <c r="AB24" i="15"/>
  <c r="X24" i="15"/>
  <c r="AD22" i="15"/>
  <c r="Z22" i="15"/>
  <c r="V22" i="15"/>
  <c r="AA21" i="15"/>
  <c r="AF20" i="15"/>
  <c r="AB20" i="15"/>
  <c r="X20" i="15"/>
  <c r="R45" i="13"/>
  <c r="C48" i="14"/>
  <c r="C59" i="14"/>
  <c r="D42" i="14" s="1"/>
  <c r="C46" i="14"/>
  <c r="AE104" i="15"/>
  <c r="AA104" i="15"/>
  <c r="W104" i="15"/>
  <c r="AE100" i="15"/>
  <c r="AA100" i="15"/>
  <c r="W100" i="15"/>
  <c r="AE96" i="15"/>
  <c r="AA96" i="15"/>
  <c r="W96" i="15"/>
  <c r="AE92" i="15"/>
  <c r="AA92" i="15"/>
  <c r="W92" i="15"/>
  <c r="AE88" i="15"/>
  <c r="AA88" i="15"/>
  <c r="W88" i="15"/>
  <c r="AE84" i="15"/>
  <c r="AA84" i="15"/>
  <c r="W84" i="15"/>
  <c r="AE80" i="15"/>
  <c r="AA80" i="15"/>
  <c r="W80" i="15"/>
  <c r="W76" i="15"/>
  <c r="W72" i="15"/>
  <c r="W36" i="15"/>
  <c r="W32" i="15"/>
  <c r="W28" i="15"/>
  <c r="W20" i="15"/>
  <c r="R67" i="9"/>
  <c r="R112" i="9"/>
  <c r="R89" i="9"/>
  <c r="R46" i="9"/>
  <c r="R43" i="10"/>
  <c r="R107" i="10"/>
  <c r="R88" i="10"/>
  <c r="C76" i="6"/>
  <c r="C112" i="7"/>
  <c r="W19" i="15"/>
  <c r="Y19" i="15"/>
  <c r="AA19" i="15"/>
  <c r="AC19" i="15"/>
  <c r="AE19" i="15"/>
  <c r="X19" i="15"/>
  <c r="Z19" i="15"/>
  <c r="AB19" i="15"/>
  <c r="AD19" i="15"/>
  <c r="AF19" i="15"/>
  <c r="W5" i="15"/>
  <c r="X5" i="15"/>
  <c r="Z5" i="15"/>
  <c r="AB5" i="15"/>
  <c r="AD5" i="15"/>
  <c r="AF5" i="15"/>
  <c r="O16" i="16"/>
  <c r="AD104" i="15"/>
  <c r="Z104" i="15"/>
  <c r="AF102" i="15"/>
  <c r="AB102" i="15"/>
  <c r="AD100" i="15"/>
  <c r="Z100" i="15"/>
  <c r="AF98" i="15"/>
  <c r="AB98" i="15"/>
  <c r="AD96" i="15"/>
  <c r="Z96" i="15"/>
  <c r="AF94" i="15"/>
  <c r="AB94" i="15"/>
  <c r="AD92" i="15"/>
  <c r="Z92" i="15"/>
  <c r="AF90" i="15"/>
  <c r="AB90" i="15"/>
  <c r="AD88" i="15"/>
  <c r="Z88" i="15"/>
  <c r="AF86" i="15"/>
  <c r="AB86" i="15"/>
  <c r="AD84" i="15"/>
  <c r="Z84" i="15"/>
  <c r="AF82" i="15"/>
  <c r="AB82" i="15"/>
  <c r="AD80" i="15"/>
  <c r="Z80" i="15"/>
  <c r="AF78" i="15"/>
  <c r="AB78" i="15"/>
  <c r="AD76" i="15"/>
  <c r="Z76" i="15"/>
  <c r="AF74" i="15"/>
  <c r="AB74" i="15"/>
  <c r="AD72" i="15"/>
  <c r="Z72" i="15"/>
  <c r="AF70" i="15"/>
  <c r="AB70" i="15"/>
  <c r="AD68" i="15"/>
  <c r="Z68" i="15"/>
  <c r="AF66" i="15"/>
  <c r="AB66" i="15"/>
  <c r="X66" i="15"/>
  <c r="AD64" i="15"/>
  <c r="Z64" i="15"/>
  <c r="AE63" i="15"/>
  <c r="AA63" i="15"/>
  <c r="AF62" i="15"/>
  <c r="AB62" i="15"/>
  <c r="X62" i="15"/>
  <c r="AD60" i="15"/>
  <c r="Z60" i="15"/>
  <c r="AE59" i="15"/>
  <c r="AA59" i="15"/>
  <c r="AF58" i="15"/>
  <c r="AB58" i="15"/>
  <c r="X58" i="15"/>
  <c r="AD56" i="15"/>
  <c r="Z56" i="15"/>
  <c r="AE55" i="15"/>
  <c r="AA55" i="15"/>
  <c r="AF54" i="15"/>
  <c r="AB54" i="15"/>
  <c r="X54" i="15"/>
  <c r="AD52" i="15"/>
  <c r="Z52" i="15"/>
  <c r="AE51" i="15"/>
  <c r="AA51" i="15"/>
  <c r="AF50" i="15"/>
  <c r="AB50" i="15"/>
  <c r="X50" i="15"/>
  <c r="AD48" i="15"/>
  <c r="Z48" i="15"/>
  <c r="AE47" i="15"/>
  <c r="AA47" i="15"/>
  <c r="AF46" i="15"/>
  <c r="AB46" i="15"/>
  <c r="X46" i="15"/>
  <c r="AD44" i="15"/>
  <c r="Z44" i="15"/>
  <c r="AE43" i="15"/>
  <c r="AA43" i="15"/>
  <c r="AF42" i="15"/>
  <c r="AB42" i="15"/>
  <c r="X42" i="15"/>
  <c r="AD40" i="15"/>
  <c r="Z40" i="15"/>
  <c r="AE39" i="15"/>
  <c r="AA39" i="15"/>
  <c r="AF38" i="15"/>
  <c r="AB38" i="15"/>
  <c r="X38" i="15"/>
  <c r="AD36" i="15"/>
  <c r="Z36" i="15"/>
  <c r="AE35" i="15"/>
  <c r="AA35" i="15"/>
  <c r="AF34" i="15"/>
  <c r="AB34" i="15"/>
  <c r="AD32" i="15"/>
  <c r="Z32" i="15"/>
  <c r="AF30" i="15"/>
  <c r="AB30" i="15"/>
  <c r="X30" i="15"/>
  <c r="AD28" i="15"/>
  <c r="Z28" i="15"/>
  <c r="AF26" i="15"/>
  <c r="AB26" i="15"/>
  <c r="X26" i="15"/>
  <c r="AD24" i="15"/>
  <c r="Z24" i="15"/>
  <c r="AF22" i="15"/>
  <c r="AB22" i="15"/>
  <c r="X22" i="15"/>
  <c r="AD20" i="15"/>
  <c r="Z20" i="15"/>
  <c r="C95" i="10"/>
  <c r="R78" i="8"/>
  <c r="R59" i="8"/>
  <c r="R40" i="8"/>
  <c r="R68" i="12"/>
  <c r="R90" i="3"/>
  <c r="R89" i="7"/>
  <c r="R99" i="7"/>
  <c r="AF5" i="1"/>
  <c r="J12" i="1"/>
  <c r="I12" i="1"/>
  <c r="I18" i="1"/>
  <c r="J18" i="1"/>
  <c r="J28" i="1"/>
  <c r="I28" i="1"/>
  <c r="J44" i="1"/>
  <c r="I44" i="1"/>
  <c r="J60" i="1"/>
  <c r="I60" i="1"/>
  <c r="I9" i="1"/>
  <c r="J9" i="1"/>
  <c r="I25" i="1"/>
  <c r="J25" i="1"/>
  <c r="I41" i="1"/>
  <c r="J41" i="1"/>
  <c r="I57" i="1"/>
  <c r="J57" i="1"/>
  <c r="I10" i="1"/>
  <c r="J10" i="1"/>
  <c r="J20" i="1"/>
  <c r="I20" i="1"/>
  <c r="I26" i="1"/>
  <c r="J26" i="1"/>
  <c r="J36" i="1"/>
  <c r="I36" i="1"/>
  <c r="J52" i="1"/>
  <c r="I52" i="1"/>
  <c r="J68" i="1"/>
  <c r="I68" i="1"/>
  <c r="I17" i="1"/>
  <c r="J17" i="1"/>
  <c r="I33" i="1"/>
  <c r="J33" i="1"/>
  <c r="I49" i="1"/>
  <c r="J49" i="1"/>
  <c r="I65" i="1"/>
  <c r="J65" i="1"/>
  <c r="I34" i="1"/>
  <c r="J34" i="1"/>
  <c r="I42" i="1"/>
  <c r="J42" i="1"/>
  <c r="I50" i="1"/>
  <c r="J50" i="1"/>
  <c r="I58" i="1"/>
  <c r="J58" i="1"/>
  <c r="I66" i="1"/>
  <c r="J66" i="1"/>
  <c r="I74" i="1"/>
  <c r="J74" i="1"/>
  <c r="J11" i="1"/>
  <c r="J19" i="1"/>
  <c r="J27" i="1"/>
  <c r="J35" i="1"/>
  <c r="J43" i="1"/>
  <c r="J51" i="1"/>
  <c r="J59" i="1"/>
  <c r="J67" i="1"/>
  <c r="K4" i="1"/>
  <c r="I72" i="1"/>
  <c r="I56" i="1"/>
  <c r="I40" i="1"/>
  <c r="I24" i="1"/>
  <c r="I8" i="1"/>
  <c r="K8" i="1" s="1"/>
  <c r="I6" i="1"/>
  <c r="J6" i="1"/>
  <c r="I14" i="1"/>
  <c r="J14" i="1"/>
  <c r="I22" i="1"/>
  <c r="J22" i="1"/>
  <c r="I30" i="1"/>
  <c r="J30" i="1"/>
  <c r="I38" i="1"/>
  <c r="J38" i="1"/>
  <c r="I46" i="1"/>
  <c r="J46" i="1"/>
  <c r="I54" i="1"/>
  <c r="J54" i="1"/>
  <c r="I62" i="1"/>
  <c r="J62" i="1"/>
  <c r="I70" i="1"/>
  <c r="J70" i="1"/>
  <c r="J78" i="1"/>
  <c r="J82" i="1"/>
  <c r="J86" i="1"/>
  <c r="J90" i="1"/>
  <c r="J94" i="1"/>
  <c r="J98" i="1"/>
  <c r="J102" i="1"/>
  <c r="R106" i="12" l="1"/>
  <c r="R46" i="8"/>
  <c r="R94" i="10"/>
  <c r="R80" i="9"/>
  <c r="R35" i="7"/>
  <c r="R56" i="7"/>
  <c r="R104" i="8"/>
  <c r="R97" i="8"/>
  <c r="R97" i="10"/>
  <c r="R62" i="10"/>
  <c r="R48" i="9"/>
  <c r="R55" i="7"/>
  <c r="R94" i="7"/>
  <c r="R72" i="8"/>
  <c r="R65" i="8"/>
  <c r="R65" i="10"/>
  <c r="R98" i="9"/>
  <c r="R99" i="9"/>
  <c r="R51" i="13"/>
  <c r="R91" i="8"/>
  <c r="R56" i="10"/>
  <c r="R70" i="9"/>
  <c r="R76" i="7"/>
  <c r="R109" i="12"/>
  <c r="R110" i="8"/>
  <c r="R75" i="10"/>
  <c r="R57" i="9"/>
  <c r="N11" i="10"/>
  <c r="S12" i="16" s="1"/>
  <c r="N11" i="6"/>
  <c r="S11" i="16" s="1"/>
  <c r="N11" i="3"/>
  <c r="AH5" i="1"/>
  <c r="N11" i="9"/>
  <c r="S7" i="16" s="1"/>
  <c r="N11" i="11"/>
  <c r="N11" i="8"/>
  <c r="N11" i="12"/>
  <c r="N11" i="7"/>
  <c r="S8" i="16" s="1"/>
  <c r="C89" i="12"/>
  <c r="R71" i="7"/>
  <c r="R92" i="7"/>
  <c r="R115" i="7"/>
  <c r="R51" i="7"/>
  <c r="R72" i="7"/>
  <c r="R102" i="7"/>
  <c r="R38" i="7"/>
  <c r="R84" i="3"/>
  <c r="C37" i="11"/>
  <c r="R100" i="12"/>
  <c r="R55" i="12"/>
  <c r="R112" i="8"/>
  <c r="R80" i="8"/>
  <c r="R48" i="8"/>
  <c r="R99" i="8"/>
  <c r="R67" i="8"/>
  <c r="R35" i="8"/>
  <c r="R86" i="8"/>
  <c r="R54" i="8"/>
  <c r="R105" i="8"/>
  <c r="R73" i="8"/>
  <c r="R41" i="8"/>
  <c r="R60" i="11"/>
  <c r="R105" i="10"/>
  <c r="R73" i="10"/>
  <c r="R41" i="10"/>
  <c r="R96" i="10"/>
  <c r="R64" i="10"/>
  <c r="R115" i="10"/>
  <c r="R83" i="10"/>
  <c r="R51" i="10"/>
  <c r="R102" i="10"/>
  <c r="R70" i="10"/>
  <c r="R38" i="10"/>
  <c r="R78" i="9"/>
  <c r="R102" i="9"/>
  <c r="R97" i="9"/>
  <c r="R65" i="9"/>
  <c r="R88" i="9"/>
  <c r="R56" i="9"/>
  <c r="R107" i="9"/>
  <c r="R75" i="9"/>
  <c r="R39" i="9"/>
  <c r="R87" i="13"/>
  <c r="R77" i="13"/>
  <c r="R76" i="13"/>
  <c r="R117" i="11"/>
  <c r="R63" i="7"/>
  <c r="R84" i="7"/>
  <c r="R107" i="7"/>
  <c r="R43" i="7"/>
  <c r="R64" i="7"/>
  <c r="R98" i="7"/>
  <c r="R105" i="7"/>
  <c r="R55" i="3"/>
  <c r="C72" i="11"/>
  <c r="R84" i="12"/>
  <c r="R39" i="12"/>
  <c r="R108" i="8"/>
  <c r="R76" i="8"/>
  <c r="R44" i="8"/>
  <c r="R95" i="8"/>
  <c r="R63" i="8"/>
  <c r="R114" i="8"/>
  <c r="R82" i="8"/>
  <c r="R50" i="8"/>
  <c r="R101" i="8"/>
  <c r="R69" i="8"/>
  <c r="R37" i="8"/>
  <c r="R101" i="10"/>
  <c r="R69" i="10"/>
  <c r="R37" i="10"/>
  <c r="R92" i="10"/>
  <c r="R60" i="10"/>
  <c r="R111" i="10"/>
  <c r="R79" i="10"/>
  <c r="R47" i="10"/>
  <c r="R98" i="10"/>
  <c r="R66" i="10"/>
  <c r="R114" i="9"/>
  <c r="R62" i="9"/>
  <c r="R86" i="9"/>
  <c r="R93" i="9"/>
  <c r="R61" i="9"/>
  <c r="R116" i="9"/>
  <c r="R84" i="9"/>
  <c r="R52" i="9"/>
  <c r="R103" i="9"/>
  <c r="R71" i="9"/>
  <c r="R35" i="9"/>
  <c r="R71" i="13"/>
  <c r="R61" i="13"/>
  <c r="D40" i="14"/>
  <c r="R117" i="8"/>
  <c r="R111" i="7"/>
  <c r="R47" i="7"/>
  <c r="R68" i="7"/>
  <c r="R91" i="7"/>
  <c r="R112" i="7"/>
  <c r="R48" i="7"/>
  <c r="R90" i="7"/>
  <c r="R73" i="7"/>
  <c r="R61" i="3"/>
  <c r="R93" i="12"/>
  <c r="R52" i="12"/>
  <c r="R90" i="12"/>
  <c r="R100" i="8"/>
  <c r="R68" i="8"/>
  <c r="R36" i="8"/>
  <c r="R87" i="8"/>
  <c r="R55" i="8"/>
  <c r="R106" i="8"/>
  <c r="R74" i="8"/>
  <c r="R42" i="8"/>
  <c r="R93" i="8"/>
  <c r="R61" i="8"/>
  <c r="R93" i="10"/>
  <c r="R61" i="10"/>
  <c r="R116" i="10"/>
  <c r="R84" i="10"/>
  <c r="R52" i="10"/>
  <c r="R103" i="10"/>
  <c r="R71" i="10"/>
  <c r="R39" i="10"/>
  <c r="R90" i="10"/>
  <c r="R58" i="10"/>
  <c r="R82" i="9"/>
  <c r="R106" i="9"/>
  <c r="R54" i="9"/>
  <c r="R85" i="9"/>
  <c r="R53" i="9"/>
  <c r="R108" i="9"/>
  <c r="R76" i="9"/>
  <c r="R44" i="9"/>
  <c r="R95" i="9"/>
  <c r="R63" i="9"/>
  <c r="R110" i="13"/>
  <c r="R112" i="13"/>
  <c r="R117" i="3"/>
  <c r="R103" i="7"/>
  <c r="R60" i="7"/>
  <c r="R104" i="7"/>
  <c r="R86" i="7"/>
  <c r="R77" i="12"/>
  <c r="R74" i="12"/>
  <c r="R96" i="8"/>
  <c r="R115" i="8"/>
  <c r="R83" i="8"/>
  <c r="R51" i="8"/>
  <c r="R70" i="8"/>
  <c r="R38" i="8"/>
  <c r="R89" i="8"/>
  <c r="R57" i="8"/>
  <c r="R89" i="10"/>
  <c r="R112" i="10"/>
  <c r="R48" i="10"/>
  <c r="R67" i="10"/>
  <c r="R86" i="10"/>
  <c r="R66" i="9"/>
  <c r="R90" i="9"/>
  <c r="R113" i="9"/>
  <c r="R81" i="9"/>
  <c r="R49" i="9"/>
  <c r="R72" i="9"/>
  <c r="R40" i="9"/>
  <c r="R91" i="9"/>
  <c r="R59" i="9"/>
  <c r="R94" i="13"/>
  <c r="R96" i="13"/>
  <c r="R39" i="7"/>
  <c r="R83" i="7"/>
  <c r="R40" i="7"/>
  <c r="R57" i="7"/>
  <c r="C83" i="11"/>
  <c r="R36" i="12"/>
  <c r="R64" i="8"/>
  <c r="R102" i="8"/>
  <c r="R79" i="11"/>
  <c r="R57" i="10"/>
  <c r="R80" i="10"/>
  <c r="R99" i="10"/>
  <c r="R35" i="10"/>
  <c r="R54" i="10"/>
  <c r="R104" i="9"/>
  <c r="R95" i="7"/>
  <c r="R116" i="7"/>
  <c r="R52" i="7"/>
  <c r="R75" i="7"/>
  <c r="R96" i="7"/>
  <c r="R114" i="7"/>
  <c r="R82" i="7"/>
  <c r="R41" i="7"/>
  <c r="C58" i="11"/>
  <c r="R61" i="12"/>
  <c r="R103" i="12"/>
  <c r="R58" i="12"/>
  <c r="R92" i="8"/>
  <c r="R60" i="8"/>
  <c r="R111" i="8"/>
  <c r="R79" i="8"/>
  <c r="R47" i="8"/>
  <c r="R98" i="8"/>
  <c r="R66" i="8"/>
  <c r="R85" i="8"/>
  <c r="R53" i="8"/>
  <c r="R114" i="11"/>
  <c r="R85" i="10"/>
  <c r="R53" i="10"/>
  <c r="R108" i="10"/>
  <c r="R76" i="10"/>
  <c r="R44" i="10"/>
  <c r="R95" i="10"/>
  <c r="R63" i="10"/>
  <c r="R114" i="10"/>
  <c r="R82" i="10"/>
  <c r="R50" i="10"/>
  <c r="R50" i="9"/>
  <c r="R74" i="9"/>
  <c r="R109" i="9"/>
  <c r="R77" i="9"/>
  <c r="R45" i="9"/>
  <c r="R100" i="9"/>
  <c r="R68" i="9"/>
  <c r="R36" i="9"/>
  <c r="R87" i="9"/>
  <c r="R51" i="9"/>
  <c r="R78" i="13"/>
  <c r="R80" i="13"/>
  <c r="R117" i="7"/>
  <c r="R87" i="7"/>
  <c r="R108" i="7"/>
  <c r="R44" i="7"/>
  <c r="R67" i="7"/>
  <c r="R88" i="7"/>
  <c r="R110" i="7"/>
  <c r="R70" i="7"/>
  <c r="C23" i="11"/>
  <c r="R45" i="12"/>
  <c r="R87" i="12"/>
  <c r="R42" i="12"/>
  <c r="R88" i="8"/>
  <c r="R56" i="8"/>
  <c r="R107" i="8"/>
  <c r="R75" i="8"/>
  <c r="R43" i="8"/>
  <c r="R94" i="8"/>
  <c r="R62" i="8"/>
  <c r="R113" i="8"/>
  <c r="R81" i="8"/>
  <c r="R49" i="8"/>
  <c r="R50" i="11"/>
  <c r="R113" i="10"/>
  <c r="R81" i="10"/>
  <c r="R49" i="10"/>
  <c r="R104" i="10"/>
  <c r="R72" i="10"/>
  <c r="R40" i="10"/>
  <c r="R91" i="10"/>
  <c r="R59" i="10"/>
  <c r="R110" i="10"/>
  <c r="R78" i="10"/>
  <c r="R46" i="10"/>
  <c r="R110" i="9"/>
  <c r="R58" i="9"/>
  <c r="R105" i="9"/>
  <c r="R73" i="9"/>
  <c r="R41" i="9"/>
  <c r="R96" i="9"/>
  <c r="R64" i="9"/>
  <c r="R115" i="9"/>
  <c r="R83" i="9"/>
  <c r="R47" i="9"/>
  <c r="R46" i="13"/>
  <c r="R36" i="13"/>
  <c r="R117" i="9"/>
  <c r="R79" i="7"/>
  <c r="R100" i="7"/>
  <c r="R36" i="7"/>
  <c r="R59" i="7"/>
  <c r="R80" i="7"/>
  <c r="R106" i="7"/>
  <c r="R54" i="7"/>
  <c r="R116" i="12"/>
  <c r="R71" i="12"/>
  <c r="R116" i="8"/>
  <c r="R84" i="8"/>
  <c r="R52" i="8"/>
  <c r="R103" i="8"/>
  <c r="R71" i="8"/>
  <c r="R39" i="8"/>
  <c r="R90" i="8"/>
  <c r="R58" i="8"/>
  <c r="R109" i="8"/>
  <c r="R77" i="8"/>
  <c r="R85" i="11"/>
  <c r="R109" i="10"/>
  <c r="R77" i="10"/>
  <c r="R45" i="10"/>
  <c r="R100" i="10"/>
  <c r="R68" i="10"/>
  <c r="R36" i="10"/>
  <c r="R87" i="10"/>
  <c r="R55" i="10"/>
  <c r="R106" i="10"/>
  <c r="R74" i="10"/>
  <c r="R42" i="10"/>
  <c r="R94" i="9"/>
  <c r="R42" i="9"/>
  <c r="R101" i="9"/>
  <c r="R69" i="9"/>
  <c r="R37" i="9"/>
  <c r="R92" i="9"/>
  <c r="R60" i="9"/>
  <c r="R111" i="9"/>
  <c r="R79" i="9"/>
  <c r="R43" i="9"/>
  <c r="R109" i="13"/>
  <c r="F13" i="16"/>
  <c r="K9" i="1"/>
  <c r="AG9" i="1" s="1"/>
  <c r="C30" i="9"/>
  <c r="R56" i="13"/>
  <c r="R60" i="6"/>
  <c r="D54" i="14"/>
  <c r="K7" i="1"/>
  <c r="AC7" i="1" s="1"/>
  <c r="AC9" i="1"/>
  <c r="AE9" i="1"/>
  <c r="AI9" i="1"/>
  <c r="AL9" i="1"/>
  <c r="AK9" i="1"/>
  <c r="AF9" i="1"/>
  <c r="P16" i="16"/>
  <c r="C111" i="14"/>
  <c r="C116" i="14"/>
  <c r="C112" i="14"/>
  <c r="N84" i="14"/>
  <c r="N78" i="14" s="1"/>
  <c r="AC8" i="1"/>
  <c r="AE8" i="1"/>
  <c r="AK8" i="1"/>
  <c r="AL8" i="1"/>
  <c r="AM8" i="1"/>
  <c r="AI8" i="1"/>
  <c r="AG8" i="1"/>
  <c r="AJ8" i="1"/>
  <c r="AF8" i="1"/>
  <c r="AB8" i="1"/>
  <c r="AH8" i="1"/>
  <c r="AD8" i="1"/>
  <c r="AL7" i="1"/>
  <c r="AM7" i="1"/>
  <c r="AI7" i="1"/>
  <c r="AH7" i="1"/>
  <c r="AB7" i="1"/>
  <c r="AD7" i="1"/>
  <c r="AF7" i="1"/>
  <c r="AG7" i="1"/>
  <c r="AJ7" i="1"/>
  <c r="AK7" i="1"/>
  <c r="K6" i="1"/>
  <c r="AG6" i="1" s="1"/>
  <c r="AL6" i="1"/>
  <c r="AB5" i="1"/>
  <c r="AI5" i="1"/>
  <c r="AC5" i="1"/>
  <c r="AG5" i="1"/>
  <c r="AK5" i="1"/>
  <c r="AJ5" i="1"/>
  <c r="AE5" i="1"/>
  <c r="D33" i="14"/>
  <c r="D37" i="14"/>
  <c r="E54" i="14" s="1"/>
  <c r="D49" i="14"/>
  <c r="D43" i="14"/>
  <c r="D51" i="14"/>
  <c r="D32" i="14"/>
  <c r="C43" i="8"/>
  <c r="R68" i="3"/>
  <c r="R103" i="3"/>
  <c r="R39" i="3"/>
  <c r="R74" i="3"/>
  <c r="R109" i="3"/>
  <c r="R45" i="3"/>
  <c r="C51" i="11"/>
  <c r="C26" i="11"/>
  <c r="C86" i="11"/>
  <c r="C85" i="11"/>
  <c r="C48" i="11"/>
  <c r="C66" i="10"/>
  <c r="C57" i="9"/>
  <c r="C56" i="9"/>
  <c r="C62" i="7"/>
  <c r="C48" i="7"/>
  <c r="C27" i="6"/>
  <c r="R116" i="3"/>
  <c r="R52" i="3"/>
  <c r="R87" i="3"/>
  <c r="R58" i="3"/>
  <c r="R93" i="3"/>
  <c r="C87" i="11"/>
  <c r="C54" i="11"/>
  <c r="C69" i="11"/>
  <c r="C104" i="11"/>
  <c r="C28" i="11"/>
  <c r="C33" i="10"/>
  <c r="C73" i="9"/>
  <c r="C27" i="9"/>
  <c r="C39" i="7"/>
  <c r="C59" i="13"/>
  <c r="C67" i="12"/>
  <c r="C92" i="8"/>
  <c r="R100" i="3"/>
  <c r="R36" i="3"/>
  <c r="R71" i="3"/>
  <c r="R106" i="3"/>
  <c r="R42" i="3"/>
  <c r="R77" i="3"/>
  <c r="C115" i="11"/>
  <c r="C90" i="11"/>
  <c r="C55" i="11"/>
  <c r="C53" i="11"/>
  <c r="C88" i="11"/>
  <c r="C77" i="7"/>
  <c r="C105" i="6"/>
  <c r="C81" i="13"/>
  <c r="C117" i="9"/>
  <c r="C29" i="9"/>
  <c r="C34" i="9"/>
  <c r="C42" i="9"/>
  <c r="C50" i="9"/>
  <c r="C58" i="9"/>
  <c r="C66" i="9"/>
  <c r="C74" i="9"/>
  <c r="C82" i="9"/>
  <c r="C90" i="9"/>
  <c r="C98" i="9"/>
  <c r="C106" i="9"/>
  <c r="C114" i="9"/>
  <c r="C26" i="9"/>
  <c r="C59" i="9"/>
  <c r="C91" i="9"/>
  <c r="C41" i="9"/>
  <c r="C79" i="9"/>
  <c r="C33" i="9"/>
  <c r="C71" i="9"/>
  <c r="C109" i="9"/>
  <c r="C63" i="9"/>
  <c r="C101" i="9"/>
  <c r="C113" i="9"/>
  <c r="C93" i="9"/>
  <c r="C23" i="9"/>
  <c r="C31" i="9"/>
  <c r="C36" i="9"/>
  <c r="C44" i="9"/>
  <c r="C52" i="9"/>
  <c r="C60" i="9"/>
  <c r="C68" i="9"/>
  <c r="C76" i="9"/>
  <c r="C84" i="9"/>
  <c r="C92" i="9"/>
  <c r="C100" i="9"/>
  <c r="C108" i="9"/>
  <c r="C116" i="9"/>
  <c r="C35" i="9"/>
  <c r="C67" i="9"/>
  <c r="C99" i="9"/>
  <c r="C47" i="9"/>
  <c r="C85" i="9"/>
  <c r="C39" i="9"/>
  <c r="C77" i="9"/>
  <c r="C69" i="9"/>
  <c r="C28" i="9"/>
  <c r="C55" i="9"/>
  <c r="C25" i="9"/>
  <c r="C24" i="9"/>
  <c r="C38" i="9"/>
  <c r="C46" i="9"/>
  <c r="C54" i="9"/>
  <c r="C62" i="9"/>
  <c r="C70" i="9"/>
  <c r="C78" i="9"/>
  <c r="C86" i="9"/>
  <c r="C94" i="9"/>
  <c r="C102" i="9"/>
  <c r="C110" i="9"/>
  <c r="C43" i="9"/>
  <c r="C75" i="9"/>
  <c r="C107" i="9"/>
  <c r="C53" i="9"/>
  <c r="C105" i="9"/>
  <c r="C45" i="9"/>
  <c r="C97" i="9"/>
  <c r="C37" i="9"/>
  <c r="C89" i="9"/>
  <c r="C61" i="9"/>
  <c r="C81" i="9"/>
  <c r="C117" i="12"/>
  <c r="C32" i="12"/>
  <c r="C48" i="12"/>
  <c r="C64" i="12"/>
  <c r="C80" i="12"/>
  <c r="C96" i="12"/>
  <c r="C112" i="12"/>
  <c r="C29" i="12"/>
  <c r="C45" i="12"/>
  <c r="C61" i="12"/>
  <c r="C77" i="12"/>
  <c r="C93" i="12"/>
  <c r="C109" i="12"/>
  <c r="C30" i="12"/>
  <c r="C46" i="12"/>
  <c r="C62" i="12"/>
  <c r="C78" i="12"/>
  <c r="C94" i="12"/>
  <c r="C110" i="12"/>
  <c r="C27" i="12"/>
  <c r="C43" i="12"/>
  <c r="C59" i="12"/>
  <c r="C75" i="12"/>
  <c r="C91" i="12"/>
  <c r="C107" i="12"/>
  <c r="C25" i="13"/>
  <c r="C41" i="13"/>
  <c r="C57" i="13"/>
  <c r="C73" i="13"/>
  <c r="C89" i="13"/>
  <c r="C105" i="13"/>
  <c r="C26" i="13"/>
  <c r="C42" i="13"/>
  <c r="C58" i="13"/>
  <c r="C74" i="13"/>
  <c r="C90" i="13"/>
  <c r="C106" i="13"/>
  <c r="C23" i="13"/>
  <c r="C39" i="13"/>
  <c r="C55" i="13"/>
  <c r="C71" i="13"/>
  <c r="C87" i="13"/>
  <c r="C103" i="13"/>
  <c r="C36" i="13"/>
  <c r="C52" i="13"/>
  <c r="C68" i="13"/>
  <c r="C84" i="13"/>
  <c r="C100" i="13"/>
  <c r="C116" i="13"/>
  <c r="C31" i="6"/>
  <c r="C47" i="6"/>
  <c r="C63" i="6"/>
  <c r="C79" i="6"/>
  <c r="C95" i="6"/>
  <c r="C24" i="12"/>
  <c r="C44" i="12"/>
  <c r="C68" i="12"/>
  <c r="C88" i="12"/>
  <c r="C108" i="12"/>
  <c r="C33" i="12"/>
  <c r="C53" i="12"/>
  <c r="C73" i="12"/>
  <c r="C97" i="12"/>
  <c r="C42" i="12"/>
  <c r="C66" i="12"/>
  <c r="C86" i="12"/>
  <c r="C106" i="12"/>
  <c r="C31" i="12"/>
  <c r="C51" i="12"/>
  <c r="C71" i="12"/>
  <c r="C95" i="12"/>
  <c r="C115" i="12"/>
  <c r="C45" i="13"/>
  <c r="C65" i="13"/>
  <c r="C85" i="13"/>
  <c r="C109" i="13"/>
  <c r="C34" i="13"/>
  <c r="C54" i="13"/>
  <c r="C78" i="13"/>
  <c r="C98" i="13"/>
  <c r="C43" i="13"/>
  <c r="C63" i="13"/>
  <c r="C83" i="13"/>
  <c r="C107" i="13"/>
  <c r="C28" i="13"/>
  <c r="C48" i="13"/>
  <c r="C72" i="13"/>
  <c r="C92" i="13"/>
  <c r="C112" i="13"/>
  <c r="C35" i="6"/>
  <c r="C55" i="6"/>
  <c r="C75" i="6"/>
  <c r="C99" i="6"/>
  <c r="C115" i="6"/>
  <c r="C32" i="6"/>
  <c r="C48" i="6"/>
  <c r="C64" i="6"/>
  <c r="C80" i="6"/>
  <c r="C96" i="6"/>
  <c r="C112" i="6"/>
  <c r="C29" i="6"/>
  <c r="C45" i="6"/>
  <c r="C61" i="6"/>
  <c r="C77" i="6"/>
  <c r="C93" i="6"/>
  <c r="C109" i="6"/>
  <c r="C30" i="6"/>
  <c r="C46" i="6"/>
  <c r="C62" i="6"/>
  <c r="C78" i="6"/>
  <c r="C94" i="6"/>
  <c r="C110" i="6"/>
  <c r="C27" i="7"/>
  <c r="C43" i="7"/>
  <c r="C59" i="7"/>
  <c r="C75" i="7"/>
  <c r="C91" i="7"/>
  <c r="C107" i="7"/>
  <c r="C24" i="7"/>
  <c r="C28" i="12"/>
  <c r="C52" i="12"/>
  <c r="C72" i="12"/>
  <c r="C92" i="12"/>
  <c r="C116" i="12"/>
  <c r="C37" i="12"/>
  <c r="C57" i="12"/>
  <c r="C81" i="12"/>
  <c r="C101" i="12"/>
  <c r="C26" i="12"/>
  <c r="C50" i="12"/>
  <c r="C70" i="12"/>
  <c r="C90" i="12"/>
  <c r="C114" i="12"/>
  <c r="C35" i="12"/>
  <c r="C55" i="12"/>
  <c r="C79" i="12"/>
  <c r="C99" i="12"/>
  <c r="C29" i="13"/>
  <c r="C49" i="13"/>
  <c r="C69" i="13"/>
  <c r="C93" i="13"/>
  <c r="C113" i="13"/>
  <c r="C38" i="13"/>
  <c r="C62" i="13"/>
  <c r="C82" i="13"/>
  <c r="C102" i="13"/>
  <c r="C27" i="13"/>
  <c r="C47" i="13"/>
  <c r="C67" i="13"/>
  <c r="C91" i="13"/>
  <c r="C111" i="13"/>
  <c r="C32" i="13"/>
  <c r="C56" i="13"/>
  <c r="C76" i="13"/>
  <c r="C96" i="13"/>
  <c r="C39" i="6"/>
  <c r="C59" i="6"/>
  <c r="C83" i="6"/>
  <c r="C103" i="6"/>
  <c r="C36" i="6"/>
  <c r="C52" i="6"/>
  <c r="C68" i="6"/>
  <c r="C84" i="6"/>
  <c r="C100" i="6"/>
  <c r="C116" i="6"/>
  <c r="C33" i="6"/>
  <c r="C49" i="6"/>
  <c r="C65" i="6"/>
  <c r="C81" i="6"/>
  <c r="C97" i="6"/>
  <c r="C113" i="6"/>
  <c r="C34" i="6"/>
  <c r="C50" i="6"/>
  <c r="C66" i="6"/>
  <c r="C82" i="6"/>
  <c r="C98" i="6"/>
  <c r="C114" i="6"/>
  <c r="C31" i="7"/>
  <c r="C47" i="7"/>
  <c r="C63" i="7"/>
  <c r="C79" i="7"/>
  <c r="C95" i="7"/>
  <c r="C111" i="7"/>
  <c r="C36" i="12"/>
  <c r="C76" i="12"/>
  <c r="C65" i="12"/>
  <c r="C105" i="12"/>
  <c r="C54" i="12"/>
  <c r="C98" i="12"/>
  <c r="C39" i="12"/>
  <c r="C83" i="12"/>
  <c r="C53" i="13"/>
  <c r="C97" i="13"/>
  <c r="C46" i="13"/>
  <c r="C86" i="13"/>
  <c r="C31" i="13"/>
  <c r="C75" i="13"/>
  <c r="C115" i="13"/>
  <c r="C60" i="13"/>
  <c r="C104" i="13"/>
  <c r="C43" i="6"/>
  <c r="C87" i="6"/>
  <c r="C24" i="6"/>
  <c r="C56" i="6"/>
  <c r="C88" i="6"/>
  <c r="C53" i="6"/>
  <c r="C85" i="6"/>
  <c r="C54" i="6"/>
  <c r="C86" i="6"/>
  <c r="C51" i="7"/>
  <c r="C83" i="7"/>
  <c r="C115" i="7"/>
  <c r="C36" i="7"/>
  <c r="C52" i="7"/>
  <c r="C68" i="7"/>
  <c r="C84" i="7"/>
  <c r="C100" i="7"/>
  <c r="C116" i="7"/>
  <c r="C33" i="7"/>
  <c r="C49" i="7"/>
  <c r="C65" i="7"/>
  <c r="C81" i="7"/>
  <c r="C97" i="7"/>
  <c r="C113" i="7"/>
  <c r="C82" i="7"/>
  <c r="C38" i="7"/>
  <c r="C102" i="7"/>
  <c r="C74" i="7"/>
  <c r="C94" i="7"/>
  <c r="C78" i="7"/>
  <c r="C36" i="10"/>
  <c r="C100" i="10"/>
  <c r="C65" i="10"/>
  <c r="C34" i="10"/>
  <c r="C98" i="10"/>
  <c r="C63" i="10"/>
  <c r="C40" i="12"/>
  <c r="C84" i="12"/>
  <c r="C25" i="12"/>
  <c r="C69" i="12"/>
  <c r="C113" i="12"/>
  <c r="C58" i="12"/>
  <c r="C102" i="12"/>
  <c r="C47" i="12"/>
  <c r="C87" i="12"/>
  <c r="C61" i="13"/>
  <c r="C101" i="13"/>
  <c r="C50" i="13"/>
  <c r="C94" i="13"/>
  <c r="C35" i="13"/>
  <c r="C79" i="13"/>
  <c r="C24" i="13"/>
  <c r="C64" i="13"/>
  <c r="C108" i="13"/>
  <c r="C51" i="6"/>
  <c r="C91" i="6"/>
  <c r="C28" i="6"/>
  <c r="C60" i="6"/>
  <c r="C92" i="6"/>
  <c r="C25" i="6"/>
  <c r="C57" i="6"/>
  <c r="C89" i="6"/>
  <c r="C26" i="6"/>
  <c r="C58" i="6"/>
  <c r="C90" i="6"/>
  <c r="C23" i="7"/>
  <c r="C55" i="7"/>
  <c r="C87" i="7"/>
  <c r="C40" i="7"/>
  <c r="C56" i="7"/>
  <c r="C72" i="7"/>
  <c r="C88" i="7"/>
  <c r="C104" i="7"/>
  <c r="C37" i="7"/>
  <c r="C53" i="7"/>
  <c r="C69" i="7"/>
  <c r="C85" i="7"/>
  <c r="C101" i="7"/>
  <c r="C34" i="7"/>
  <c r="C98" i="7"/>
  <c r="C54" i="7"/>
  <c r="C26" i="7"/>
  <c r="C90" i="7"/>
  <c r="C46" i="7"/>
  <c r="C52" i="10"/>
  <c r="C116" i="10"/>
  <c r="C81" i="10"/>
  <c r="C50" i="10"/>
  <c r="C114" i="10"/>
  <c r="C79" i="10"/>
  <c r="C36" i="11"/>
  <c r="C52" i="11"/>
  <c r="C68" i="11"/>
  <c r="C56" i="12"/>
  <c r="C100" i="12"/>
  <c r="C41" i="12"/>
  <c r="C85" i="12"/>
  <c r="C34" i="12"/>
  <c r="C74" i="12"/>
  <c r="C63" i="12"/>
  <c r="C103" i="12"/>
  <c r="C33" i="13"/>
  <c r="C77" i="13"/>
  <c r="C66" i="13"/>
  <c r="C110" i="13"/>
  <c r="C51" i="13"/>
  <c r="C95" i="13"/>
  <c r="C40" i="13"/>
  <c r="C80" i="13"/>
  <c r="C23" i="6"/>
  <c r="C67" i="6"/>
  <c r="C107" i="6"/>
  <c r="C40" i="6"/>
  <c r="C72" i="6"/>
  <c r="C104" i="6"/>
  <c r="C37" i="6"/>
  <c r="C69" i="6"/>
  <c r="C101" i="6"/>
  <c r="C38" i="6"/>
  <c r="C70" i="6"/>
  <c r="C102" i="6"/>
  <c r="C35" i="7"/>
  <c r="C67" i="7"/>
  <c r="C99" i="7"/>
  <c r="C28" i="7"/>
  <c r="C44" i="7"/>
  <c r="C60" i="7"/>
  <c r="C76" i="7"/>
  <c r="C92" i="7"/>
  <c r="C108" i="7"/>
  <c r="C25" i="7"/>
  <c r="C41" i="7"/>
  <c r="C57" i="7"/>
  <c r="C73" i="7"/>
  <c r="C89" i="7"/>
  <c r="C105" i="7"/>
  <c r="C50" i="7"/>
  <c r="C114" i="7"/>
  <c r="C70" i="7"/>
  <c r="C42" i="7"/>
  <c r="C106" i="7"/>
  <c r="C110" i="7"/>
  <c r="C68" i="10"/>
  <c r="R117" i="6"/>
  <c r="R47" i="6"/>
  <c r="R67" i="6"/>
  <c r="R87" i="6"/>
  <c r="R103" i="6"/>
  <c r="R36" i="6"/>
  <c r="R56" i="6"/>
  <c r="R72" i="6"/>
  <c r="R88" i="6"/>
  <c r="R104" i="6"/>
  <c r="R49" i="6"/>
  <c r="R65" i="6"/>
  <c r="R81" i="6"/>
  <c r="R97" i="6"/>
  <c r="R113" i="6"/>
  <c r="R50" i="6"/>
  <c r="R66" i="6"/>
  <c r="R82" i="6"/>
  <c r="R98" i="6"/>
  <c r="R114" i="6"/>
  <c r="R43" i="6"/>
  <c r="R71" i="6"/>
  <c r="R95" i="6"/>
  <c r="R115" i="6"/>
  <c r="R40" i="6"/>
  <c r="R64" i="6"/>
  <c r="R84" i="6"/>
  <c r="R108" i="6"/>
  <c r="R45" i="6"/>
  <c r="R69" i="6"/>
  <c r="R89" i="6"/>
  <c r="R109" i="6"/>
  <c r="R58" i="6"/>
  <c r="R78" i="6"/>
  <c r="R102" i="6"/>
  <c r="R51" i="6"/>
  <c r="R79" i="6"/>
  <c r="R99" i="6"/>
  <c r="R44" i="6"/>
  <c r="R68" i="6"/>
  <c r="R92" i="6"/>
  <c r="R112" i="6"/>
  <c r="R53" i="6"/>
  <c r="R73" i="6"/>
  <c r="R93" i="6"/>
  <c r="R42" i="6"/>
  <c r="R62" i="6"/>
  <c r="R86" i="6"/>
  <c r="R106" i="6"/>
  <c r="R35" i="6"/>
  <c r="R83" i="6"/>
  <c r="R76" i="6"/>
  <c r="R116" i="6"/>
  <c r="R57" i="6"/>
  <c r="R101" i="6"/>
  <c r="R46" i="6"/>
  <c r="R90" i="6"/>
  <c r="R39" i="6"/>
  <c r="R91" i="6"/>
  <c r="R80" i="6"/>
  <c r="R61" i="6"/>
  <c r="R105" i="6"/>
  <c r="R54" i="6"/>
  <c r="R94" i="6"/>
  <c r="R59" i="6"/>
  <c r="R107" i="6"/>
  <c r="R48" i="6"/>
  <c r="R96" i="6"/>
  <c r="R37" i="6"/>
  <c r="R77" i="6"/>
  <c r="R70" i="6"/>
  <c r="R110" i="6"/>
  <c r="C28" i="8"/>
  <c r="C61" i="8"/>
  <c r="C110" i="8"/>
  <c r="R112" i="3"/>
  <c r="R96" i="3"/>
  <c r="R80" i="3"/>
  <c r="R64" i="3"/>
  <c r="R48" i="3"/>
  <c r="R115" i="3"/>
  <c r="R99" i="3"/>
  <c r="R83" i="3"/>
  <c r="R67" i="3"/>
  <c r="R51" i="3"/>
  <c r="R35" i="3"/>
  <c r="R102" i="3"/>
  <c r="R86" i="3"/>
  <c r="R70" i="3"/>
  <c r="R54" i="3"/>
  <c r="R38" i="3"/>
  <c r="R105" i="3"/>
  <c r="R89" i="3"/>
  <c r="R73" i="3"/>
  <c r="R57" i="3"/>
  <c r="R41" i="3"/>
  <c r="C107" i="11"/>
  <c r="C75" i="11"/>
  <c r="C43" i="11"/>
  <c r="C114" i="11"/>
  <c r="C82" i="11"/>
  <c r="C50" i="11"/>
  <c r="C111" i="11"/>
  <c r="C79" i="11"/>
  <c r="C47" i="11"/>
  <c r="C110" i="11"/>
  <c r="C78" i="11"/>
  <c r="C46" i="11"/>
  <c r="C113" i="11"/>
  <c r="C97" i="11"/>
  <c r="C81" i="11"/>
  <c r="C65" i="11"/>
  <c r="C49" i="11"/>
  <c r="C33" i="11"/>
  <c r="C116" i="11"/>
  <c r="C100" i="11"/>
  <c r="C84" i="11"/>
  <c r="C64" i="11"/>
  <c r="C44" i="11"/>
  <c r="C24" i="11"/>
  <c r="C47" i="10"/>
  <c r="C113" i="10"/>
  <c r="C84" i="10"/>
  <c r="C49" i="9"/>
  <c r="C103" i="9"/>
  <c r="C115" i="9"/>
  <c r="C112" i="9"/>
  <c r="C80" i="9"/>
  <c r="C48" i="9"/>
  <c r="C30" i="7"/>
  <c r="C66" i="7"/>
  <c r="C61" i="7"/>
  <c r="C96" i="7"/>
  <c r="C32" i="7"/>
  <c r="C106" i="6"/>
  <c r="C73" i="6"/>
  <c r="C44" i="6"/>
  <c r="C88" i="13"/>
  <c r="C114" i="13"/>
  <c r="C37" i="13"/>
  <c r="R85" i="6"/>
  <c r="R111" i="6"/>
  <c r="C23" i="12"/>
  <c r="C49" i="12"/>
  <c r="C65" i="8"/>
  <c r="C107" i="8"/>
  <c r="C78" i="8"/>
  <c r="R108" i="3"/>
  <c r="R92" i="3"/>
  <c r="R76" i="3"/>
  <c r="R60" i="3"/>
  <c r="R44" i="3"/>
  <c r="R111" i="3"/>
  <c r="R95" i="3"/>
  <c r="R79" i="3"/>
  <c r="R63" i="3"/>
  <c r="R47" i="3"/>
  <c r="R114" i="3"/>
  <c r="R98" i="3"/>
  <c r="R82" i="3"/>
  <c r="R66" i="3"/>
  <c r="R50" i="3"/>
  <c r="R101" i="3"/>
  <c r="R85" i="3"/>
  <c r="R69" i="3"/>
  <c r="R53" i="3"/>
  <c r="R37" i="3"/>
  <c r="C99" i="11"/>
  <c r="C67" i="11"/>
  <c r="C35" i="11"/>
  <c r="C106" i="11"/>
  <c r="C74" i="11"/>
  <c r="C42" i="11"/>
  <c r="C103" i="11"/>
  <c r="C71" i="11"/>
  <c r="C39" i="11"/>
  <c r="C102" i="11"/>
  <c r="C70" i="11"/>
  <c r="C38" i="11"/>
  <c r="C109" i="11"/>
  <c r="C93" i="11"/>
  <c r="C77" i="11"/>
  <c r="C61" i="11"/>
  <c r="C45" i="11"/>
  <c r="C29" i="11"/>
  <c r="C112" i="11"/>
  <c r="C96" i="11"/>
  <c r="C80" i="11"/>
  <c r="C60" i="11"/>
  <c r="C40" i="11"/>
  <c r="C31" i="10"/>
  <c r="C97" i="10"/>
  <c r="C87" i="9"/>
  <c r="C65" i="9"/>
  <c r="C83" i="9"/>
  <c r="C104" i="9"/>
  <c r="C72" i="9"/>
  <c r="C40" i="9"/>
  <c r="C58" i="7"/>
  <c r="C109" i="7"/>
  <c r="C45" i="7"/>
  <c r="C80" i="7"/>
  <c r="C103" i="7"/>
  <c r="C74" i="6"/>
  <c r="C41" i="6"/>
  <c r="C111" i="6"/>
  <c r="C44" i="13"/>
  <c r="C70" i="13"/>
  <c r="C30" i="3"/>
  <c r="R41" i="6"/>
  <c r="R63" i="6"/>
  <c r="C82" i="12"/>
  <c r="C104" i="12"/>
  <c r="C96" i="8"/>
  <c r="C75" i="8"/>
  <c r="C46" i="8"/>
  <c r="R104" i="3"/>
  <c r="R88" i="3"/>
  <c r="R72" i="3"/>
  <c r="R56" i="3"/>
  <c r="R40" i="3"/>
  <c r="R107" i="3"/>
  <c r="R91" i="3"/>
  <c r="R75" i="3"/>
  <c r="R59" i="3"/>
  <c r="R43" i="3"/>
  <c r="R110" i="3"/>
  <c r="R94" i="3"/>
  <c r="R78" i="3"/>
  <c r="R62" i="3"/>
  <c r="R46" i="3"/>
  <c r="R113" i="3"/>
  <c r="R97" i="3"/>
  <c r="R81" i="3"/>
  <c r="R65" i="3"/>
  <c r="R49" i="3"/>
  <c r="C91" i="11"/>
  <c r="C59" i="11"/>
  <c r="C27" i="11"/>
  <c r="C98" i="11"/>
  <c r="C66" i="11"/>
  <c r="C34" i="11"/>
  <c r="C95" i="11"/>
  <c r="C63" i="11"/>
  <c r="C31" i="11"/>
  <c r="C94" i="11"/>
  <c r="C62" i="11"/>
  <c r="C30" i="11"/>
  <c r="C105" i="11"/>
  <c r="C89" i="11"/>
  <c r="C73" i="11"/>
  <c r="C57" i="11"/>
  <c r="C41" i="11"/>
  <c r="C25" i="11"/>
  <c r="C108" i="11"/>
  <c r="C92" i="11"/>
  <c r="C76" i="11"/>
  <c r="C56" i="11"/>
  <c r="C32" i="11"/>
  <c r="C111" i="10"/>
  <c r="C82" i="10"/>
  <c r="C49" i="10"/>
  <c r="C95" i="9"/>
  <c r="C111" i="9"/>
  <c r="C51" i="9"/>
  <c r="C96" i="9"/>
  <c r="C64" i="9"/>
  <c r="C32" i="9"/>
  <c r="C86" i="7"/>
  <c r="C93" i="7"/>
  <c r="C29" i="7"/>
  <c r="C64" i="7"/>
  <c r="C71" i="7"/>
  <c r="C42" i="6"/>
  <c r="C108" i="6"/>
  <c r="C71" i="6"/>
  <c r="C99" i="13"/>
  <c r="C30" i="13"/>
  <c r="R74" i="6"/>
  <c r="R100" i="6"/>
  <c r="C111" i="12"/>
  <c r="C38" i="12"/>
  <c r="C60" i="12"/>
  <c r="C24" i="3"/>
  <c r="C94" i="3"/>
  <c r="C59" i="3"/>
  <c r="C53" i="3"/>
  <c r="C88" i="3"/>
  <c r="R103" i="13"/>
  <c r="R35" i="13"/>
  <c r="R62" i="13"/>
  <c r="R93" i="13"/>
  <c r="D60" i="14"/>
  <c r="C117" i="7"/>
  <c r="R52" i="6"/>
  <c r="C34" i="8"/>
  <c r="C34" i="3"/>
  <c r="C117" i="13"/>
  <c r="C117" i="11"/>
  <c r="R55" i="6"/>
  <c r="R75" i="6"/>
  <c r="R38" i="6"/>
  <c r="D36" i="14"/>
  <c r="E53" i="14" s="1"/>
  <c r="D34" i="14"/>
  <c r="E51" i="14" s="1"/>
  <c r="D56" i="14"/>
  <c r="C97" i="8"/>
  <c r="C64" i="8"/>
  <c r="C29" i="8"/>
  <c r="C59" i="8"/>
  <c r="C94" i="8"/>
  <c r="C30" i="8"/>
  <c r="R63" i="11"/>
  <c r="R98" i="11"/>
  <c r="R69" i="11"/>
  <c r="R108" i="11"/>
  <c r="R44" i="11"/>
  <c r="C101" i="3"/>
  <c r="C37" i="3"/>
  <c r="C72" i="3"/>
  <c r="C107" i="3"/>
  <c r="C43" i="3"/>
  <c r="C78" i="3"/>
  <c r="R111" i="11"/>
  <c r="R47" i="11"/>
  <c r="R82" i="11"/>
  <c r="R53" i="11"/>
  <c r="R92" i="11"/>
  <c r="C85" i="3"/>
  <c r="C56" i="3"/>
  <c r="C91" i="3"/>
  <c r="C27" i="3"/>
  <c r="C62" i="3"/>
  <c r="C60" i="8"/>
  <c r="C33" i="8"/>
  <c r="C93" i="8"/>
  <c r="C91" i="8"/>
  <c r="C27" i="8"/>
  <c r="C62" i="8"/>
  <c r="R95" i="11"/>
  <c r="R66" i="11"/>
  <c r="R101" i="11"/>
  <c r="R37" i="11"/>
  <c r="R76" i="11"/>
  <c r="C69" i="3"/>
  <c r="C104" i="3"/>
  <c r="C40" i="3"/>
  <c r="C75" i="3"/>
  <c r="C110" i="3"/>
  <c r="C46" i="3"/>
  <c r="C116" i="8"/>
  <c r="C84" i="8"/>
  <c r="C52" i="8"/>
  <c r="C89" i="8"/>
  <c r="C57" i="8"/>
  <c r="C25" i="8"/>
  <c r="C88" i="8"/>
  <c r="C56" i="8"/>
  <c r="C24" i="8"/>
  <c r="C85" i="8"/>
  <c r="C53" i="8"/>
  <c r="C103" i="8"/>
  <c r="C87" i="8"/>
  <c r="C71" i="8"/>
  <c r="C55" i="8"/>
  <c r="C39" i="8"/>
  <c r="C23" i="8"/>
  <c r="C106" i="8"/>
  <c r="C90" i="8"/>
  <c r="C74" i="8"/>
  <c r="C58" i="8"/>
  <c r="C42" i="8"/>
  <c r="C26" i="8"/>
  <c r="R107" i="11"/>
  <c r="R91" i="11"/>
  <c r="R75" i="11"/>
  <c r="R59" i="11"/>
  <c r="R43" i="11"/>
  <c r="R110" i="11"/>
  <c r="R94" i="11"/>
  <c r="R78" i="11"/>
  <c r="R62" i="11"/>
  <c r="R46" i="11"/>
  <c r="R113" i="11"/>
  <c r="R97" i="11"/>
  <c r="R81" i="11"/>
  <c r="R65" i="11"/>
  <c r="R49" i="11"/>
  <c r="R104" i="11"/>
  <c r="R88" i="11"/>
  <c r="R72" i="11"/>
  <c r="R56" i="11"/>
  <c r="R40" i="11"/>
  <c r="C113" i="3"/>
  <c r="C97" i="3"/>
  <c r="C81" i="3"/>
  <c r="C65" i="3"/>
  <c r="C49" i="3"/>
  <c r="C33" i="3"/>
  <c r="C116" i="3"/>
  <c r="C100" i="3"/>
  <c r="C84" i="3"/>
  <c r="C68" i="3"/>
  <c r="C52" i="3"/>
  <c r="C36" i="3"/>
  <c r="C103" i="3"/>
  <c r="C87" i="3"/>
  <c r="C71" i="3"/>
  <c r="C55" i="3"/>
  <c r="C39" i="3"/>
  <c r="C23" i="3"/>
  <c r="C106" i="3"/>
  <c r="C90" i="3"/>
  <c r="C74" i="3"/>
  <c r="C58" i="3"/>
  <c r="C42" i="3"/>
  <c r="C26" i="3"/>
  <c r="C117" i="3"/>
  <c r="C117" i="8"/>
  <c r="C108" i="8"/>
  <c r="C76" i="8"/>
  <c r="C44" i="8"/>
  <c r="C113" i="8"/>
  <c r="C81" i="8"/>
  <c r="C49" i="8"/>
  <c r="C112" i="8"/>
  <c r="C80" i="8"/>
  <c r="C48" i="8"/>
  <c r="C109" i="8"/>
  <c r="C77" i="8"/>
  <c r="C45" i="8"/>
  <c r="C115" i="8"/>
  <c r="C99" i="8"/>
  <c r="C83" i="8"/>
  <c r="C67" i="8"/>
  <c r="C51" i="8"/>
  <c r="C35" i="8"/>
  <c r="C102" i="8"/>
  <c r="C86" i="8"/>
  <c r="C70" i="8"/>
  <c r="C54" i="8"/>
  <c r="C38" i="8"/>
  <c r="R103" i="11"/>
  <c r="R87" i="11"/>
  <c r="R71" i="11"/>
  <c r="R55" i="11"/>
  <c r="R39" i="11"/>
  <c r="R106" i="11"/>
  <c r="R90" i="11"/>
  <c r="R74" i="11"/>
  <c r="R58" i="11"/>
  <c r="R42" i="11"/>
  <c r="R109" i="11"/>
  <c r="R93" i="11"/>
  <c r="R77" i="11"/>
  <c r="R61" i="11"/>
  <c r="R45" i="11"/>
  <c r="R116" i="11"/>
  <c r="R100" i="11"/>
  <c r="R84" i="11"/>
  <c r="R68" i="11"/>
  <c r="R52" i="11"/>
  <c r="R36" i="11"/>
  <c r="C109" i="3"/>
  <c r="C93" i="3"/>
  <c r="C77" i="3"/>
  <c r="C61" i="3"/>
  <c r="C45" i="3"/>
  <c r="C29" i="3"/>
  <c r="C112" i="3"/>
  <c r="C96" i="3"/>
  <c r="C80" i="3"/>
  <c r="C64" i="3"/>
  <c r="C48" i="3"/>
  <c r="C32" i="3"/>
  <c r="C115" i="3"/>
  <c r="C99" i="3"/>
  <c r="C83" i="3"/>
  <c r="C67" i="3"/>
  <c r="C51" i="3"/>
  <c r="C35" i="3"/>
  <c r="C102" i="3"/>
  <c r="C86" i="3"/>
  <c r="C70" i="3"/>
  <c r="C54" i="3"/>
  <c r="C38" i="3"/>
  <c r="C100" i="8"/>
  <c r="C68" i="8"/>
  <c r="C36" i="8"/>
  <c r="C105" i="8"/>
  <c r="C73" i="8"/>
  <c r="C41" i="8"/>
  <c r="C104" i="8"/>
  <c r="C72" i="8"/>
  <c r="C40" i="8"/>
  <c r="C101" i="8"/>
  <c r="C69" i="8"/>
  <c r="C37" i="8"/>
  <c r="C111" i="8"/>
  <c r="C95" i="8"/>
  <c r="C79" i="8"/>
  <c r="C63" i="8"/>
  <c r="C47" i="8"/>
  <c r="C31" i="8"/>
  <c r="C114" i="8"/>
  <c r="C98" i="8"/>
  <c r="C82" i="8"/>
  <c r="C66" i="8"/>
  <c r="C50" i="8"/>
  <c r="R115" i="11"/>
  <c r="R99" i="11"/>
  <c r="R83" i="11"/>
  <c r="R67" i="11"/>
  <c r="R51" i="11"/>
  <c r="R35" i="11"/>
  <c r="R102" i="11"/>
  <c r="R86" i="11"/>
  <c r="R70" i="11"/>
  <c r="R54" i="11"/>
  <c r="R38" i="11"/>
  <c r="R105" i="11"/>
  <c r="R89" i="11"/>
  <c r="R73" i="11"/>
  <c r="R57" i="11"/>
  <c r="R41" i="11"/>
  <c r="R112" i="11"/>
  <c r="R96" i="11"/>
  <c r="R80" i="11"/>
  <c r="R64" i="11"/>
  <c r="R48" i="11"/>
  <c r="C105" i="3"/>
  <c r="C89" i="3"/>
  <c r="C73" i="3"/>
  <c r="C57" i="3"/>
  <c r="C41" i="3"/>
  <c r="C25" i="3"/>
  <c r="C108" i="3"/>
  <c r="C92" i="3"/>
  <c r="C76" i="3"/>
  <c r="C60" i="3"/>
  <c r="C44" i="3"/>
  <c r="C28" i="3"/>
  <c r="C111" i="3"/>
  <c r="C95" i="3"/>
  <c r="C79" i="3"/>
  <c r="C63" i="3"/>
  <c r="C47" i="3"/>
  <c r="C31" i="3"/>
  <c r="C114" i="3"/>
  <c r="C98" i="3"/>
  <c r="C82" i="3"/>
  <c r="C66" i="3"/>
  <c r="C50" i="3"/>
  <c r="C117" i="10"/>
  <c r="C24" i="10"/>
  <c r="C40" i="10"/>
  <c r="C56" i="10"/>
  <c r="C72" i="10"/>
  <c r="C88" i="10"/>
  <c r="C104" i="10"/>
  <c r="C37" i="10"/>
  <c r="C53" i="10"/>
  <c r="C69" i="10"/>
  <c r="C85" i="10"/>
  <c r="C101" i="10"/>
  <c r="C38" i="10"/>
  <c r="C54" i="10"/>
  <c r="C70" i="10"/>
  <c r="C86" i="10"/>
  <c r="C102" i="10"/>
  <c r="C35" i="10"/>
  <c r="C51" i="10"/>
  <c r="C67" i="10"/>
  <c r="C83" i="10"/>
  <c r="C99" i="10"/>
  <c r="C115" i="10"/>
  <c r="C28" i="10"/>
  <c r="C44" i="10"/>
  <c r="C60" i="10"/>
  <c r="C76" i="10"/>
  <c r="C92" i="10"/>
  <c r="C108" i="10"/>
  <c r="C25" i="10"/>
  <c r="C41" i="10"/>
  <c r="C57" i="10"/>
  <c r="C73" i="10"/>
  <c r="C89" i="10"/>
  <c r="C105" i="10"/>
  <c r="C26" i="10"/>
  <c r="C42" i="10"/>
  <c r="C58" i="10"/>
  <c r="C74" i="10"/>
  <c r="C90" i="10"/>
  <c r="C106" i="10"/>
  <c r="C23" i="10"/>
  <c r="C39" i="10"/>
  <c r="C55" i="10"/>
  <c r="C71" i="10"/>
  <c r="C87" i="10"/>
  <c r="C103" i="10"/>
  <c r="C32" i="10"/>
  <c r="C48" i="10"/>
  <c r="C64" i="10"/>
  <c r="C80" i="10"/>
  <c r="C96" i="10"/>
  <c r="C112" i="10"/>
  <c r="C29" i="10"/>
  <c r="C45" i="10"/>
  <c r="C61" i="10"/>
  <c r="C77" i="10"/>
  <c r="C93" i="10"/>
  <c r="C109" i="10"/>
  <c r="C30" i="10"/>
  <c r="C46" i="10"/>
  <c r="C62" i="10"/>
  <c r="C78" i="10"/>
  <c r="C94" i="10"/>
  <c r="C110" i="10"/>
  <c r="C27" i="10"/>
  <c r="C43" i="10"/>
  <c r="C59" i="10"/>
  <c r="C75" i="10"/>
  <c r="C91" i="10"/>
  <c r="C107" i="10"/>
  <c r="R46" i="12"/>
  <c r="R62" i="12"/>
  <c r="R78" i="12"/>
  <c r="R94" i="12"/>
  <c r="R110" i="12"/>
  <c r="R43" i="12"/>
  <c r="R59" i="12"/>
  <c r="R75" i="12"/>
  <c r="R91" i="12"/>
  <c r="R107" i="12"/>
  <c r="R40" i="12"/>
  <c r="R56" i="12"/>
  <c r="R72" i="12"/>
  <c r="R88" i="12"/>
  <c r="R104" i="12"/>
  <c r="R49" i="12"/>
  <c r="R65" i="12"/>
  <c r="R81" i="12"/>
  <c r="R97" i="12"/>
  <c r="R113" i="12"/>
  <c r="R50" i="12"/>
  <c r="R66" i="12"/>
  <c r="R82" i="12"/>
  <c r="R98" i="12"/>
  <c r="R114" i="12"/>
  <c r="R47" i="12"/>
  <c r="R63" i="12"/>
  <c r="R79" i="12"/>
  <c r="R95" i="12"/>
  <c r="R111" i="12"/>
  <c r="R44" i="12"/>
  <c r="R60" i="12"/>
  <c r="R76" i="12"/>
  <c r="R92" i="12"/>
  <c r="R108" i="12"/>
  <c r="R37" i="12"/>
  <c r="R53" i="12"/>
  <c r="R69" i="12"/>
  <c r="R85" i="12"/>
  <c r="R101" i="12"/>
  <c r="R117" i="12"/>
  <c r="R38" i="12"/>
  <c r="R54" i="12"/>
  <c r="R70" i="12"/>
  <c r="R86" i="12"/>
  <c r="R102" i="12"/>
  <c r="R35" i="12"/>
  <c r="R51" i="12"/>
  <c r="R67" i="12"/>
  <c r="R83" i="12"/>
  <c r="R99" i="12"/>
  <c r="R115" i="12"/>
  <c r="R48" i="12"/>
  <c r="R64" i="12"/>
  <c r="R80" i="12"/>
  <c r="R96" i="12"/>
  <c r="R112" i="12"/>
  <c r="R41" i="12"/>
  <c r="R57" i="12"/>
  <c r="R73" i="12"/>
  <c r="R89" i="12"/>
  <c r="R105" i="12"/>
  <c r="R40" i="13"/>
  <c r="R64" i="13"/>
  <c r="R84" i="13"/>
  <c r="R100" i="13"/>
  <c r="R116" i="13"/>
  <c r="R49" i="13"/>
  <c r="R65" i="13"/>
  <c r="R81" i="13"/>
  <c r="R97" i="13"/>
  <c r="R113" i="13"/>
  <c r="R50" i="13"/>
  <c r="R66" i="13"/>
  <c r="R82" i="13"/>
  <c r="R98" i="13"/>
  <c r="R114" i="13"/>
  <c r="R39" i="13"/>
  <c r="R59" i="13"/>
  <c r="R75" i="13"/>
  <c r="R91" i="13"/>
  <c r="R107" i="13"/>
  <c r="R117" i="13"/>
  <c r="R44" i="13"/>
  <c r="R68" i="13"/>
  <c r="R88" i="13"/>
  <c r="R104" i="13"/>
  <c r="R53" i="13"/>
  <c r="R69" i="13"/>
  <c r="R85" i="13"/>
  <c r="R101" i="13"/>
  <c r="R54" i="13"/>
  <c r="R70" i="13"/>
  <c r="R86" i="13"/>
  <c r="R102" i="13"/>
  <c r="R43" i="13"/>
  <c r="R63" i="13"/>
  <c r="R79" i="13"/>
  <c r="R95" i="13"/>
  <c r="R111" i="13"/>
  <c r="R48" i="13"/>
  <c r="R72" i="13"/>
  <c r="R92" i="13"/>
  <c r="R108" i="13"/>
  <c r="R41" i="13"/>
  <c r="R57" i="13"/>
  <c r="R73" i="13"/>
  <c r="R89" i="13"/>
  <c r="R105" i="13"/>
  <c r="R42" i="13"/>
  <c r="R58" i="13"/>
  <c r="R74" i="13"/>
  <c r="R90" i="13"/>
  <c r="R106" i="13"/>
  <c r="R47" i="13"/>
  <c r="R67" i="13"/>
  <c r="R83" i="13"/>
  <c r="R99" i="13"/>
  <c r="R115" i="13"/>
  <c r="R45" i="7"/>
  <c r="R61" i="7"/>
  <c r="R77" i="7"/>
  <c r="R93" i="7"/>
  <c r="R109" i="7"/>
  <c r="R42" i="7"/>
  <c r="R58" i="7"/>
  <c r="R74" i="7"/>
  <c r="R49" i="7"/>
  <c r="R65" i="7"/>
  <c r="R81" i="7"/>
  <c r="R97" i="7"/>
  <c r="R113" i="7"/>
  <c r="R46" i="7"/>
  <c r="R62" i="7"/>
  <c r="R78" i="7"/>
  <c r="R37" i="7"/>
  <c r="R53" i="7"/>
  <c r="R69" i="7"/>
  <c r="R85" i="7"/>
  <c r="R101" i="7"/>
  <c r="R50" i="7"/>
  <c r="R66" i="7"/>
  <c r="R37" i="13"/>
  <c r="R60" i="13"/>
  <c r="E37" i="14"/>
  <c r="F54" i="14" s="1"/>
  <c r="D35" i="14"/>
  <c r="BK9" i="15"/>
  <c r="CE9" i="15" s="1"/>
  <c r="Q21" i="11" s="1"/>
  <c r="R21" i="11" s="1"/>
  <c r="BQ45" i="1"/>
  <c r="BQ5" i="1"/>
  <c r="BQ101" i="1"/>
  <c r="BQ26" i="1"/>
  <c r="BQ6" i="1"/>
  <c r="CK6" i="1" s="1"/>
  <c r="B19" i="11" s="1"/>
  <c r="BQ31" i="1"/>
  <c r="BQ7" i="1"/>
  <c r="CK7" i="1" s="1"/>
  <c r="B20" i="11" s="1"/>
  <c r="C20" i="11" s="1"/>
  <c r="BQ46" i="1"/>
  <c r="BQ43" i="1"/>
  <c r="BQ27" i="1"/>
  <c r="BQ34" i="1"/>
  <c r="BK23" i="15"/>
  <c r="BK96" i="15"/>
  <c r="BQ23" i="1"/>
  <c r="BK30" i="15"/>
  <c r="BK91" i="15"/>
  <c r="BK42" i="15"/>
  <c r="BK89" i="15"/>
  <c r="BJ46" i="15"/>
  <c r="BK33" i="15"/>
  <c r="BH37" i="15"/>
  <c r="BM5" i="15"/>
  <c r="CG5" i="15" s="1"/>
  <c r="Q17" i="13" s="1"/>
  <c r="R17" i="13" s="1"/>
  <c r="BK92" i="15"/>
  <c r="BL38" i="15"/>
  <c r="BM73" i="15"/>
  <c r="BK67" i="15"/>
  <c r="BH79" i="15"/>
  <c r="BF45" i="15"/>
  <c r="BF89" i="15"/>
  <c r="BK19" i="15"/>
  <c r="CE19" i="15" s="1"/>
  <c r="Q31" i="11" s="1"/>
  <c r="R31" i="11" s="1"/>
  <c r="BK44" i="15"/>
  <c r="BK78" i="15"/>
  <c r="BS91" i="1"/>
  <c r="BJ89" i="15"/>
  <c r="BE47" i="15"/>
  <c r="BG48" i="15"/>
  <c r="BG89" i="15"/>
  <c r="BH55" i="15"/>
  <c r="BH95" i="15"/>
  <c r="BF59" i="15"/>
  <c r="BF38" i="15"/>
  <c r="BH14" i="15"/>
  <c r="CB14" i="15" s="1"/>
  <c r="Q26" i="3" s="1"/>
  <c r="R26" i="3" s="1"/>
  <c r="BL12" i="15"/>
  <c r="CF12" i="15" s="1"/>
  <c r="Q24" i="12" s="1"/>
  <c r="R24" i="12" s="1"/>
  <c r="BH18" i="15"/>
  <c r="CB18" i="15" s="1"/>
  <c r="Q30" i="3" s="1"/>
  <c r="R30" i="3" s="1"/>
  <c r="BL16" i="15"/>
  <c r="CF16" i="15" s="1"/>
  <c r="Q28" i="12" s="1"/>
  <c r="R28" i="12" s="1"/>
  <c r="BR81" i="1"/>
  <c r="BK25" i="1"/>
  <c r="BL83" i="1"/>
  <c r="BR63" i="1"/>
  <c r="BN69" i="1"/>
  <c r="BK56" i="1"/>
  <c r="BK92" i="1"/>
  <c r="BS61" i="1"/>
  <c r="BK31" i="1"/>
  <c r="BL7" i="1"/>
  <c r="CF7" i="1" s="1"/>
  <c r="B20" i="7" s="1"/>
  <c r="C20" i="7" s="1"/>
  <c r="BM70" i="1"/>
  <c r="BM54" i="1"/>
  <c r="BS6" i="1"/>
  <c r="CM6" i="1" s="1"/>
  <c r="B19" i="13" s="1"/>
  <c r="BF17" i="15"/>
  <c r="BZ17" i="15" s="1"/>
  <c r="Q29" i="7" s="1"/>
  <c r="R29" i="7" s="1"/>
  <c r="BJ16" i="15"/>
  <c r="CD16" i="15" s="1"/>
  <c r="Q28" i="10" s="1"/>
  <c r="R28" i="10" s="1"/>
  <c r="BH10" i="15"/>
  <c r="CB10" i="15" s="1"/>
  <c r="Q22" i="3" s="1"/>
  <c r="R22" i="3" s="1"/>
  <c r="BL8" i="15"/>
  <c r="CF8" i="15" s="1"/>
  <c r="Q20" i="12" s="1"/>
  <c r="R20" i="12" s="1"/>
  <c r="BM93" i="1"/>
  <c r="BK45" i="1"/>
  <c r="BP95" i="1"/>
  <c r="BL67" i="1"/>
  <c r="BN93" i="1"/>
  <c r="BS25" i="1"/>
  <c r="BK17" i="1"/>
  <c r="BK85" i="1"/>
  <c r="BK39" i="1"/>
  <c r="BS23" i="1"/>
  <c r="BR86" i="1"/>
  <c r="BK62" i="1"/>
  <c r="BN102" i="1"/>
  <c r="BR66" i="1"/>
  <c r="BK13" i="1"/>
  <c r="BP83" i="1"/>
  <c r="BN15" i="1"/>
  <c r="BM47" i="1"/>
  <c r="BP77" i="1"/>
  <c r="BM78" i="1"/>
  <c r="BM42" i="1"/>
  <c r="BL6" i="1"/>
  <c r="CF6" i="1" s="1"/>
  <c r="B19" i="7" s="1"/>
  <c r="BS94" i="1"/>
  <c r="BL24" i="1"/>
  <c r="BK99" i="1"/>
  <c r="BN87" i="1"/>
  <c r="BK66" i="1"/>
  <c r="BL38" i="1"/>
  <c r="BR18" i="1"/>
  <c r="BP6" i="1"/>
  <c r="CJ6" i="1" s="1"/>
  <c r="B19" i="10" s="1"/>
  <c r="BJ10" i="15"/>
  <c r="CD10" i="15" s="1"/>
  <c r="Q22" i="10" s="1"/>
  <c r="R22" i="10" s="1"/>
  <c r="BE8" i="15"/>
  <c r="BY8" i="15" s="1"/>
  <c r="BG10" i="15"/>
  <c r="CA10" i="15" s="1"/>
  <c r="Q22" i="8" s="1"/>
  <c r="R22" i="8" s="1"/>
  <c r="BJ11" i="15"/>
  <c r="CD11" i="15" s="1"/>
  <c r="Q23" i="10" s="1"/>
  <c r="R23" i="10" s="1"/>
  <c r="BJ14" i="15"/>
  <c r="CD14" i="15" s="1"/>
  <c r="Q26" i="10" s="1"/>
  <c r="R26" i="10" s="1"/>
  <c r="BG14" i="15"/>
  <c r="CA14" i="15" s="1"/>
  <c r="Q26" i="8" s="1"/>
  <c r="R26" i="8" s="1"/>
  <c r="BN70" i="1"/>
  <c r="BF11" i="15"/>
  <c r="BZ11" i="15" s="1"/>
  <c r="Q23" i="7" s="1"/>
  <c r="R23" i="7" s="1"/>
  <c r="BM57" i="1"/>
  <c r="BL17" i="1"/>
  <c r="BK64" i="1"/>
  <c r="BS65" i="1"/>
  <c r="BM75" i="1"/>
  <c r="BL55" i="1"/>
  <c r="BL47" i="1"/>
  <c r="BM6" i="15"/>
  <c r="BL37" i="1"/>
  <c r="BS78" i="1"/>
  <c r="BM63" i="1"/>
  <c r="BL77" i="1"/>
  <c r="BL100" i="1"/>
  <c r="BP13" i="1"/>
  <c r="BL95" i="1"/>
  <c r="BP75" i="1"/>
  <c r="BL27" i="1"/>
  <c r="BK7" i="1"/>
  <c r="CE7" i="1" s="1"/>
  <c r="B20" i="9" s="1"/>
  <c r="C20" i="9" s="1"/>
  <c r="BR83" i="1"/>
  <c r="BR53" i="1"/>
  <c r="BN29" i="1"/>
  <c r="BN66" i="1"/>
  <c r="BN50" i="1"/>
  <c r="BR38" i="1"/>
  <c r="BS30" i="1"/>
  <c r="BN6" i="1"/>
  <c r="CH6" i="1" s="1"/>
  <c r="B19" i="3" s="1"/>
  <c r="BL64" i="1"/>
  <c r="BK69" i="1"/>
  <c r="BR37" i="1"/>
  <c r="BN40" i="1"/>
  <c r="BK87" i="1"/>
  <c r="BN63" i="1"/>
  <c r="BS51" i="1"/>
  <c r="BM39" i="1"/>
  <c r="BL89" i="1"/>
  <c r="BM53" i="1"/>
  <c r="BJ18" i="15"/>
  <c r="CD18" i="15" s="1"/>
  <c r="Q30" i="10" s="1"/>
  <c r="R30" i="10" s="1"/>
  <c r="BE11" i="15"/>
  <c r="BY11" i="15" s="1"/>
  <c r="BK73" i="1"/>
  <c r="BR75" i="1"/>
  <c r="BN25" i="1"/>
  <c r="BR93" i="1"/>
  <c r="BM7" i="1"/>
  <c r="CG7" i="1" s="1"/>
  <c r="B20" i="8" s="1"/>
  <c r="C20" i="8" s="1"/>
  <c r="BS9" i="1"/>
  <c r="CM9" i="1" s="1"/>
  <c r="B22" i="13" s="1"/>
  <c r="BM18" i="1"/>
  <c r="BK78" i="1"/>
  <c r="BS81" i="1"/>
  <c r="BK63" i="1"/>
  <c r="BP23" i="1"/>
  <c r="BN95" i="1"/>
  <c r="BR65" i="1"/>
  <c r="BR70" i="1"/>
  <c r="BL30" i="1"/>
  <c r="BN18" i="1"/>
  <c r="BK5" i="1"/>
  <c r="BN39" i="1"/>
  <c r="BR97" i="1"/>
  <c r="BR82" i="1"/>
  <c r="BP42" i="1"/>
  <c r="BN49" i="1"/>
  <c r="BS75" i="1"/>
  <c r="BS39" i="1"/>
  <c r="BL23" i="1"/>
  <c r="BS7" i="1"/>
  <c r="CM7" i="1" s="1"/>
  <c r="B20" i="13" s="1"/>
  <c r="C20" i="13" s="1"/>
  <c r="BP82" i="1"/>
  <c r="BK42" i="1"/>
  <c r="BL26" i="1"/>
  <c r="BK6" i="1"/>
  <c r="CE6" i="1" s="1"/>
  <c r="B19" i="9" s="1"/>
  <c r="BL75" i="1"/>
  <c r="BP7" i="1"/>
  <c r="CJ7" i="1" s="1"/>
  <c r="B20" i="10" s="1"/>
  <c r="C20" i="10" s="1"/>
  <c r="BL94" i="1"/>
  <c r="BP54" i="1"/>
  <c r="BL63" i="15"/>
  <c r="BL57" i="15"/>
  <c r="BL97" i="15"/>
  <c r="BJ51" i="15"/>
  <c r="BJ102" i="15"/>
  <c r="BE28" i="15"/>
  <c r="BE50" i="15"/>
  <c r="BE82" i="15"/>
  <c r="BM34" i="15"/>
  <c r="BM27" i="15"/>
  <c r="BM67" i="15"/>
  <c r="BG22" i="15"/>
  <c r="CA22" i="15" s="1"/>
  <c r="Q34" i="8" s="1"/>
  <c r="R34" i="8" s="1"/>
  <c r="BG102" i="15"/>
  <c r="BR51" i="1"/>
  <c r="BK19" i="1"/>
  <c r="BM41" i="1"/>
  <c r="BL49" i="15"/>
  <c r="BL102" i="15"/>
  <c r="BL93" i="15"/>
  <c r="BL77" i="15"/>
  <c r="BJ56" i="15"/>
  <c r="BJ97" i="15"/>
  <c r="BE34" i="15"/>
  <c r="BE45" i="15"/>
  <c r="BE70" i="15"/>
  <c r="BE84" i="15"/>
  <c r="BM95" i="15"/>
  <c r="BN81" i="1"/>
  <c r="BR59" i="1"/>
  <c r="BP11" i="1"/>
  <c r="BP58" i="1"/>
  <c r="BL53" i="15"/>
  <c r="BL29" i="15"/>
  <c r="BL20" i="15"/>
  <c r="CF20" i="15" s="1"/>
  <c r="Q32" i="12" s="1"/>
  <c r="R32" i="12" s="1"/>
  <c r="BL85" i="15"/>
  <c r="BJ60" i="15"/>
  <c r="BJ84" i="15"/>
  <c r="BJ101" i="15"/>
  <c r="BE38" i="15"/>
  <c r="BE49" i="15"/>
  <c r="BE74" i="15"/>
  <c r="BM84" i="15"/>
  <c r="BE95" i="15"/>
  <c r="BM79" i="15"/>
  <c r="BM65" i="15"/>
  <c r="BM87" i="15"/>
  <c r="BM99" i="15"/>
  <c r="BG47" i="15"/>
  <c r="BG72" i="15"/>
  <c r="BG61" i="15"/>
  <c r="BQ4" i="1"/>
  <c r="BK84" i="1"/>
  <c r="C120" i="14"/>
  <c r="BF85" i="15"/>
  <c r="BF36" i="15"/>
  <c r="BF35" i="15"/>
  <c r="BF19" i="15"/>
  <c r="BZ19" i="15" s="1"/>
  <c r="Q31" i="7" s="1"/>
  <c r="R31" i="7" s="1"/>
  <c r="BH100" i="15"/>
  <c r="BH33" i="15"/>
  <c r="BH90" i="15"/>
  <c r="BH22" i="15"/>
  <c r="CB22" i="15" s="1"/>
  <c r="Q34" i="3" s="1"/>
  <c r="R34" i="3" s="1"/>
  <c r="BG94" i="15"/>
  <c r="BG45" i="15"/>
  <c r="BG43" i="15"/>
  <c r="BM40" i="15"/>
  <c r="BM43" i="15"/>
  <c r="BE68" i="15"/>
  <c r="BF9" i="15"/>
  <c r="BZ9" i="15" s="1"/>
  <c r="Q21" i="7" s="1"/>
  <c r="R21" i="7" s="1"/>
  <c r="BL17" i="15"/>
  <c r="CF17" i="15" s="1"/>
  <c r="Q29" i="12" s="1"/>
  <c r="R29" i="12" s="1"/>
  <c r="BF16" i="15"/>
  <c r="BZ16" i="15" s="1"/>
  <c r="Q28" i="7" s="1"/>
  <c r="R28" i="7" s="1"/>
  <c r="BE14" i="15"/>
  <c r="BY14" i="15" s="1"/>
  <c r="BK82" i="1"/>
  <c r="BR25" i="1"/>
  <c r="BP97" i="1"/>
  <c r="BN59" i="1"/>
  <c r="BN75" i="1"/>
  <c r="BS93" i="1"/>
  <c r="BP45" i="1"/>
  <c r="BR33" i="1"/>
  <c r="BP47" i="1"/>
  <c r="BS90" i="1"/>
  <c r="BP94" i="1"/>
  <c r="BM50" i="1"/>
  <c r="BL10" i="1"/>
  <c r="BN46" i="1"/>
  <c r="BN57" i="1"/>
  <c r="BP104" i="1"/>
  <c r="BL33" i="1"/>
  <c r="BM87" i="1"/>
  <c r="BS59" i="1"/>
  <c r="BN35" i="1"/>
  <c r="BS19" i="1"/>
  <c r="BL73" i="1"/>
  <c r="BP53" i="1"/>
  <c r="BN21" i="1"/>
  <c r="BM98" i="1"/>
  <c r="BN82" i="1"/>
  <c r="BS54" i="1"/>
  <c r="BM38" i="1"/>
  <c r="BN26" i="1"/>
  <c r="BK10" i="1"/>
  <c r="BK97" i="1"/>
  <c r="BM4" i="1"/>
  <c r="BM49" i="1"/>
  <c r="BL79" i="1"/>
  <c r="BP39" i="1"/>
  <c r="BR11" i="1"/>
  <c r="BM65" i="1"/>
  <c r="BP74" i="1"/>
  <c r="BK30" i="1"/>
  <c r="BM14" i="1"/>
  <c r="BL9" i="15"/>
  <c r="CF9" i="15" s="1"/>
  <c r="Q21" i="12" s="1"/>
  <c r="R21" i="12" s="1"/>
  <c r="BR17" i="1"/>
  <c r="BP73" i="1"/>
  <c r="BP49" i="1"/>
  <c r="BM71" i="1"/>
  <c r="BR35" i="1"/>
  <c r="BP19" i="1"/>
  <c r="BP93" i="1"/>
  <c r="BL65" i="1"/>
  <c r="BM21" i="1"/>
  <c r="BR74" i="1"/>
  <c r="BL54" i="1"/>
  <c r="BR42" i="1"/>
  <c r="BL22" i="1"/>
  <c r="BS5" i="1"/>
  <c r="BL7" i="15"/>
  <c r="CF7" i="15" s="1"/>
  <c r="Q19" i="12" s="1"/>
  <c r="R19" i="12" s="1"/>
  <c r="BL24" i="15"/>
  <c r="BL30" i="15"/>
  <c r="BS63" i="1"/>
  <c r="BN27" i="1"/>
  <c r="BK77" i="1"/>
  <c r="BM82" i="1"/>
  <c r="BP46" i="1"/>
  <c r="BS10" i="1"/>
  <c r="BL19" i="15"/>
  <c r="CF19" i="15" s="1"/>
  <c r="Q31" i="12" s="1"/>
  <c r="R31" i="12" s="1"/>
  <c r="BL50" i="15"/>
  <c r="BL51" i="15"/>
  <c r="BL75" i="15"/>
  <c r="BL76" i="15"/>
  <c r="BJ25" i="15"/>
  <c r="BJ26" i="15"/>
  <c r="BJ61" i="15"/>
  <c r="BJ50" i="15"/>
  <c r="BJ32" i="15"/>
  <c r="BJ79" i="15"/>
  <c r="BE44" i="15"/>
  <c r="BE57" i="15"/>
  <c r="BE81" i="15"/>
  <c r="BE98" i="15"/>
  <c r="BE42" i="15"/>
  <c r="BM47" i="15"/>
  <c r="BM38" i="15"/>
  <c r="BM94" i="15"/>
  <c r="BM83" i="15"/>
  <c r="BM19" i="15"/>
  <c r="CG19" i="15" s="1"/>
  <c r="Q31" i="13" s="1"/>
  <c r="R31" i="13" s="1"/>
  <c r="BM24" i="15"/>
  <c r="BG41" i="15"/>
  <c r="BG59" i="15"/>
  <c r="BG75" i="15"/>
  <c r="BG84" i="15"/>
  <c r="BG77" i="15"/>
  <c r="BM33" i="1"/>
  <c r="BR39" i="1"/>
  <c r="BK11" i="1"/>
  <c r="BS21" i="1"/>
  <c r="BP70" i="1"/>
  <c r="BP38" i="1"/>
  <c r="BR79" i="1"/>
  <c r="BL37" i="15"/>
  <c r="BL67" i="15"/>
  <c r="BL64" i="15"/>
  <c r="BL65" i="15"/>
  <c r="BL101" i="15"/>
  <c r="BJ55" i="15"/>
  <c r="BJ35" i="15"/>
  <c r="BJ96" i="15"/>
  <c r="BJ70" i="15"/>
  <c r="BJ62" i="15"/>
  <c r="BE27" i="15"/>
  <c r="BE41" i="15"/>
  <c r="BE60" i="15"/>
  <c r="BE86" i="15"/>
  <c r="BE92" i="15"/>
  <c r="BE19" i="15"/>
  <c r="BY19" i="15" s="1"/>
  <c r="BM82" i="15"/>
  <c r="BM91" i="15"/>
  <c r="BL13" i="1"/>
  <c r="BS47" i="1"/>
  <c r="BR91" i="1"/>
  <c r="BL86" i="1"/>
  <c r="BP50" i="1"/>
  <c r="BM95" i="1"/>
  <c r="BL40" i="15"/>
  <c r="BL71" i="15"/>
  <c r="BL70" i="15"/>
  <c r="BL69" i="15"/>
  <c r="BJ104" i="15"/>
  <c r="BJ20" i="15"/>
  <c r="CD20" i="15" s="1"/>
  <c r="Q32" i="10" s="1"/>
  <c r="R32" i="10" s="1"/>
  <c r="BJ49" i="15"/>
  <c r="BJ100" i="15"/>
  <c r="BJ95" i="15"/>
  <c r="BJ67" i="15"/>
  <c r="BE37" i="15"/>
  <c r="BE43" i="15"/>
  <c r="BE73" i="15"/>
  <c r="BE90" i="15"/>
  <c r="BM92" i="15"/>
  <c r="BM23" i="15"/>
  <c r="BM63" i="15"/>
  <c r="BM75" i="15"/>
  <c r="BM77" i="15"/>
  <c r="BM74" i="15"/>
  <c r="BM25" i="15"/>
  <c r="BG35" i="15"/>
  <c r="BG29" i="15"/>
  <c r="BG71" i="15"/>
  <c r="BG76" i="15"/>
  <c r="BG62" i="15"/>
  <c r="BP28" i="1"/>
  <c r="BL104" i="1"/>
  <c r="BF102" i="15"/>
  <c r="BF83" i="15"/>
  <c r="BF54" i="15"/>
  <c r="BF61" i="15"/>
  <c r="BF44" i="15"/>
  <c r="BF29" i="15"/>
  <c r="BH84" i="15"/>
  <c r="BH91" i="15"/>
  <c r="BH68" i="15"/>
  <c r="BH58" i="15"/>
  <c r="BH45" i="15"/>
  <c r="BG81" i="15"/>
  <c r="BG79" i="15"/>
  <c r="BG42" i="15"/>
  <c r="BM44" i="15"/>
  <c r="BM78" i="15"/>
  <c r="BE67" i="15"/>
  <c r="BJ91" i="15"/>
  <c r="BH8" i="15"/>
  <c r="CB8" i="15" s="1"/>
  <c r="Q20" i="3" s="1"/>
  <c r="R20" i="3" s="1"/>
  <c r="BF15" i="15"/>
  <c r="BZ15" i="15" s="1"/>
  <c r="Q27" i="7" s="1"/>
  <c r="R27" i="7" s="1"/>
  <c r="BH12" i="15"/>
  <c r="CB12" i="15" s="1"/>
  <c r="Q24" i="3" s="1"/>
  <c r="R24" i="3" s="1"/>
  <c r="BP15" i="1"/>
  <c r="BM89" i="1"/>
  <c r="BR104" i="1"/>
  <c r="BL91" i="1"/>
  <c r="BN51" i="1"/>
  <c r="BR89" i="1"/>
  <c r="BP61" i="1"/>
  <c r="BM17" i="1"/>
  <c r="BL99" i="1"/>
  <c r="BL39" i="1"/>
  <c r="BP65" i="1"/>
  <c r="BP78" i="1"/>
  <c r="BS42" i="1"/>
  <c r="BS97" i="1"/>
  <c r="BS102" i="1"/>
  <c r="BS45" i="1"/>
  <c r="BN90" i="1"/>
  <c r="BM13" i="1"/>
  <c r="BS79" i="1"/>
  <c r="BN55" i="1"/>
  <c r="BM27" i="1"/>
  <c r="BS15" i="1"/>
  <c r="BN101" i="1"/>
  <c r="BK29" i="1"/>
  <c r="BL9" i="1"/>
  <c r="CF9" i="1" s="1"/>
  <c r="B22" i="7" s="1"/>
  <c r="BM94" i="1"/>
  <c r="BL74" i="1"/>
  <c r="BS46" i="1"/>
  <c r="BK34" i="1"/>
  <c r="BN22" i="1"/>
  <c r="BP10" i="1"/>
  <c r="BS89" i="1"/>
  <c r="BR29" i="1"/>
  <c r="BP33" i="1"/>
  <c r="BK71" i="1"/>
  <c r="BS31" i="1"/>
  <c r="BN7" i="1"/>
  <c r="CH7" i="1" s="1"/>
  <c r="B20" i="3" s="1"/>
  <c r="C20" i="3" s="1"/>
  <c r="BP41" i="1"/>
  <c r="BK58" i="1"/>
  <c r="BR26" i="1"/>
  <c r="BM10" i="1"/>
  <c r="BM55" i="1"/>
  <c r="BR102" i="1"/>
  <c r="BN89" i="1"/>
  <c r="BK103" i="1"/>
  <c r="BP59" i="1"/>
  <c r="BN31" i="1"/>
  <c r="BL15" i="1"/>
  <c r="BN71" i="1"/>
  <c r="BK53" i="1"/>
  <c r="BP9" i="1"/>
  <c r="CJ9" i="1" s="1"/>
  <c r="B22" i="10" s="1"/>
  <c r="BL66" i="1"/>
  <c r="BL50" i="1"/>
  <c r="BM34" i="1"/>
  <c r="BL18" i="1"/>
  <c r="BL96" i="1"/>
  <c r="BL31" i="15"/>
  <c r="BL42" i="15"/>
  <c r="BK33" i="1"/>
  <c r="BK51" i="1"/>
  <c r="BM19" i="1"/>
  <c r="BS53" i="1"/>
  <c r="BL70" i="1"/>
  <c r="BK38" i="1"/>
  <c r="BM103" i="1"/>
  <c r="BL39" i="15"/>
  <c r="BL52" i="15"/>
  <c r="BL82" i="15"/>
  <c r="BL91" i="15"/>
  <c r="BL92" i="15"/>
  <c r="BJ41" i="15"/>
  <c r="BJ48" i="15"/>
  <c r="BJ19" i="15"/>
  <c r="CD19" i="15" s="1"/>
  <c r="Q31" i="10" s="1"/>
  <c r="R31" i="10" s="1"/>
  <c r="BJ77" i="15"/>
  <c r="BJ71" i="15"/>
  <c r="BJ103" i="15"/>
  <c r="BE20" i="15"/>
  <c r="BY20" i="15" s="1"/>
  <c r="BE46" i="15"/>
  <c r="BE97" i="15"/>
  <c r="BM72" i="15"/>
  <c r="BE71" i="15"/>
  <c r="BE96" i="15"/>
  <c r="BM49" i="15"/>
  <c r="BM26" i="15"/>
  <c r="BM45" i="15"/>
  <c r="BM51" i="15"/>
  <c r="BG19" i="15"/>
  <c r="CA19" i="15" s="1"/>
  <c r="Q31" i="8" s="1"/>
  <c r="R31" i="8" s="1"/>
  <c r="BG54" i="15"/>
  <c r="BG44" i="15"/>
  <c r="BG91" i="15"/>
  <c r="BG100" i="15"/>
  <c r="BG93" i="15"/>
  <c r="BS99" i="1"/>
  <c r="BP35" i="1"/>
  <c r="BR99" i="1"/>
  <c r="BL93" i="1"/>
  <c r="BR62" i="1"/>
  <c r="BK22" i="1"/>
  <c r="BL23" i="15"/>
  <c r="BL54" i="15"/>
  <c r="BL61" i="15"/>
  <c r="BL79" i="15"/>
  <c r="BL80" i="15"/>
  <c r="BJ29" i="15"/>
  <c r="BJ36" i="15"/>
  <c r="BJ65" i="15"/>
  <c r="BJ58" i="15"/>
  <c r="BJ45" i="15"/>
  <c r="BJ83" i="15"/>
  <c r="BE48" i="15"/>
  <c r="BE61" i="15"/>
  <c r="BE85" i="15"/>
  <c r="BE102" i="15"/>
  <c r="BE56" i="15"/>
  <c r="BE55" i="15"/>
  <c r="BM32" i="15"/>
  <c r="BK74" i="1"/>
  <c r="BS95" i="1"/>
  <c r="BR31" i="1"/>
  <c r="BM97" i="1"/>
  <c r="BN78" i="1"/>
  <c r="BN34" i="1"/>
  <c r="BL27" i="15"/>
  <c r="BL32" i="15"/>
  <c r="BL74" i="15"/>
  <c r="BL83" i="15"/>
  <c r="BL84" i="15"/>
  <c r="BJ33" i="15"/>
  <c r="BJ39" i="15"/>
  <c r="BJ69" i="15"/>
  <c r="BJ66" i="15"/>
  <c r="BJ59" i="15"/>
  <c r="BJ87" i="15"/>
  <c r="BE52" i="15"/>
  <c r="BE65" i="15"/>
  <c r="BE89" i="15"/>
  <c r="BM59" i="15"/>
  <c r="BE64" i="15"/>
  <c r="BE59" i="15"/>
  <c r="BM52" i="15"/>
  <c r="BM55" i="15"/>
  <c r="BM86" i="15"/>
  <c r="BM41" i="15"/>
  <c r="BM68" i="15"/>
  <c r="BG46" i="15"/>
  <c r="BG27" i="15"/>
  <c r="BG83" i="15"/>
  <c r="BG92" i="15"/>
  <c r="BG85" i="15"/>
  <c r="BK44" i="1"/>
  <c r="BL5" i="15"/>
  <c r="CF5" i="15" s="1"/>
  <c r="Q17" i="12" s="1"/>
  <c r="R17" i="12" s="1"/>
  <c r="BF86" i="15"/>
  <c r="BF68" i="15"/>
  <c r="BF92" i="15"/>
  <c r="BF39" i="15"/>
  <c r="BF24" i="15"/>
  <c r="BH93" i="15"/>
  <c r="BH70" i="15"/>
  <c r="BH75" i="15"/>
  <c r="BH24" i="15"/>
  <c r="BH54" i="15"/>
  <c r="BH39" i="15"/>
  <c r="BG86" i="15"/>
  <c r="BG68" i="15"/>
  <c r="BG36" i="15"/>
  <c r="BM103" i="15"/>
  <c r="BM28" i="15"/>
  <c r="BM8" i="15"/>
  <c r="CG8" i="15" s="1"/>
  <c r="Q20" i="13" s="1"/>
  <c r="R20" i="13" s="1"/>
  <c r="BM74" i="1"/>
  <c r="BJ64" i="15"/>
  <c r="BM35" i="15"/>
  <c r="BG97" i="15"/>
  <c r="BH82" i="15"/>
  <c r="BF37" i="15"/>
  <c r="BF77" i="15"/>
  <c r="BI79" i="15"/>
  <c r="BO6" i="1"/>
  <c r="CI6" i="1" s="1"/>
  <c r="B19" i="6" s="1"/>
  <c r="BI39" i="15"/>
  <c r="BI23" i="15"/>
  <c r="BI72" i="15"/>
  <c r="BO87" i="1"/>
  <c r="BI82" i="15"/>
  <c r="BO34" i="1"/>
  <c r="BO66" i="1"/>
  <c r="BI43" i="15"/>
  <c r="BI34" i="15"/>
  <c r="BO51" i="1"/>
  <c r="BO86" i="1"/>
  <c r="BI15" i="15"/>
  <c r="CC15" i="15" s="1"/>
  <c r="Q27" i="6" s="1"/>
  <c r="R27" i="6" s="1"/>
  <c r="BM6" i="1"/>
  <c r="CG6" i="1" s="1"/>
  <c r="B19" i="8" s="1"/>
  <c r="BJ99" i="15"/>
  <c r="BM22" i="15"/>
  <c r="CG22" i="15" s="1"/>
  <c r="Q34" i="13" s="1"/>
  <c r="R34" i="13" s="1"/>
  <c r="BG28" i="15"/>
  <c r="BH35" i="15"/>
  <c r="BH61" i="15"/>
  <c r="BF26" i="15"/>
  <c r="BF82" i="15"/>
  <c r="BS58" i="1"/>
  <c r="BJ72" i="15"/>
  <c r="BG63" i="15"/>
  <c r="BF63" i="15"/>
  <c r="BM61" i="15"/>
  <c r="BJ24" i="15"/>
  <c r="BM39" i="15"/>
  <c r="BJ7" i="15"/>
  <c r="CD7" i="15" s="1"/>
  <c r="Q19" i="10" s="1"/>
  <c r="R19" i="10" s="1"/>
  <c r="BG82" i="15"/>
  <c r="BM80" i="15"/>
  <c r="BL98" i="15"/>
  <c r="BS70" i="1"/>
  <c r="BR57" i="1"/>
  <c r="BK57" i="1"/>
  <c r="BP29" i="1"/>
  <c r="BM25" i="1"/>
  <c r="BJ12" i="15"/>
  <c r="CD12" i="15" s="1"/>
  <c r="Q24" i="10" s="1"/>
  <c r="R24" i="10" s="1"/>
  <c r="BF8" i="15"/>
  <c r="BZ8" i="15" s="1"/>
  <c r="Q20" i="7" s="1"/>
  <c r="R20" i="7" s="1"/>
  <c r="N72" i="14"/>
  <c r="N69" i="14" s="1"/>
  <c r="BL72" i="1"/>
  <c r="BS40" i="1"/>
  <c r="BP8" i="1"/>
  <c r="BP68" i="1"/>
  <c r="BS4" i="1"/>
  <c r="BR100" i="1"/>
  <c r="BR92" i="1"/>
  <c r="BO92" i="1"/>
  <c r="BS84" i="1"/>
  <c r="BQ76" i="1"/>
  <c r="BL76" i="1"/>
  <c r="BS64" i="1"/>
  <c r="BM56" i="1"/>
  <c r="BN56" i="1"/>
  <c r="BR44" i="1"/>
  <c r="BM44" i="1"/>
  <c r="BM36" i="1"/>
  <c r="BN36" i="1"/>
  <c r="BK28" i="1"/>
  <c r="BR16" i="1"/>
  <c r="BL16" i="1"/>
  <c r="BL8" i="1"/>
  <c r="BM8" i="1"/>
  <c r="BK52" i="1"/>
  <c r="BR4" i="1"/>
  <c r="BN104" i="1"/>
  <c r="BS72" i="1"/>
  <c r="BK72" i="1"/>
  <c r="BN52" i="1"/>
  <c r="BO24" i="1"/>
  <c r="BR24" i="1"/>
  <c r="BS76" i="1"/>
  <c r="BO36" i="1"/>
  <c r="BM76" i="1"/>
  <c r="BK96" i="1"/>
  <c r="BN96" i="1"/>
  <c r="BO88" i="1"/>
  <c r="BK80" i="1"/>
  <c r="BN80" i="1"/>
  <c r="BN68" i="1"/>
  <c r="BR60" i="1"/>
  <c r="BO60" i="1"/>
  <c r="BN48" i="1"/>
  <c r="BQ40" i="1"/>
  <c r="BR40" i="1"/>
  <c r="BK32" i="1"/>
  <c r="BQ32" i="1"/>
  <c r="BP20" i="1"/>
  <c r="BN12" i="1"/>
  <c r="BQ12" i="1"/>
  <c r="BL6" i="15"/>
  <c r="BG12" i="15"/>
  <c r="CA12" i="15" s="1"/>
  <c r="Q24" i="8" s="1"/>
  <c r="R24" i="8" s="1"/>
  <c r="BG11" i="15"/>
  <c r="CA11" i="15" s="1"/>
  <c r="Q23" i="8" s="1"/>
  <c r="R23" i="8" s="1"/>
  <c r="BM11" i="15"/>
  <c r="CG11" i="15" s="1"/>
  <c r="Q23" i="13" s="1"/>
  <c r="R23" i="13" s="1"/>
  <c r="BM18" i="15"/>
  <c r="CG18" i="15" s="1"/>
  <c r="Q30" i="13" s="1"/>
  <c r="R30" i="13" s="1"/>
  <c r="BM35" i="1"/>
  <c r="BN42" i="1"/>
  <c r="BI73" i="15"/>
  <c r="BL43" i="15"/>
  <c r="BJ88" i="15"/>
  <c r="BE53" i="15"/>
  <c r="BE99" i="15"/>
  <c r="BM93" i="15"/>
  <c r="BM29" i="15"/>
  <c r="BG23" i="15"/>
  <c r="BG73" i="15"/>
  <c r="BH7" i="15"/>
  <c r="CB7" i="15" s="1"/>
  <c r="Q19" i="3" s="1"/>
  <c r="R19" i="3" s="1"/>
  <c r="BH28" i="15"/>
  <c r="BH43" i="15"/>
  <c r="BH98" i="15"/>
  <c r="BH69" i="15"/>
  <c r="BH64" i="15"/>
  <c r="BF31" i="15"/>
  <c r="BF50" i="15"/>
  <c r="BF67" i="15"/>
  <c r="BF93" i="15"/>
  <c r="BF23" i="15"/>
  <c r="BI5" i="15"/>
  <c r="CC5" i="15" s="1"/>
  <c r="Q17" i="6" s="1"/>
  <c r="R17" i="6" s="1"/>
  <c r="BI63" i="15"/>
  <c r="BI37" i="15"/>
  <c r="BO42" i="1"/>
  <c r="BI103" i="15"/>
  <c r="BI69" i="15"/>
  <c r="BO30" i="1"/>
  <c r="BI95" i="15"/>
  <c r="BI46" i="15"/>
  <c r="BO61" i="1"/>
  <c r="BI91" i="15"/>
  <c r="BI90" i="15"/>
  <c r="BI31" i="15"/>
  <c r="BI35" i="15"/>
  <c r="BO10" i="1"/>
  <c r="BO95" i="1"/>
  <c r="BO25" i="1"/>
  <c r="BI60" i="15"/>
  <c r="BI27" i="15"/>
  <c r="BI41" i="15"/>
  <c r="BI36" i="15"/>
  <c r="BO46" i="1"/>
  <c r="BO21" i="1"/>
  <c r="BO91" i="1"/>
  <c r="BO14" i="1"/>
  <c r="BO41" i="1"/>
  <c r="BO43" i="1"/>
  <c r="BO78" i="1"/>
  <c r="BI93" i="15"/>
  <c r="BI50" i="15"/>
  <c r="BI32" i="15"/>
  <c r="BI104" i="15"/>
  <c r="BO26" i="1"/>
  <c r="BO15" i="1"/>
  <c r="BO59" i="1"/>
  <c r="BO69" i="1"/>
  <c r="BO20" i="1"/>
  <c r="BI16" i="15"/>
  <c r="CC16" i="15" s="1"/>
  <c r="Q28" i="6" s="1"/>
  <c r="R28" i="6" s="1"/>
  <c r="BO49" i="1"/>
  <c r="BI14" i="15"/>
  <c r="CC14" i="15" s="1"/>
  <c r="Q26" i="6" s="1"/>
  <c r="R26" i="6" s="1"/>
  <c r="BI13" i="15"/>
  <c r="BI6" i="15"/>
  <c r="BP85" i="1"/>
  <c r="BI29" i="15"/>
  <c r="BL33" i="15"/>
  <c r="BJ23" i="15"/>
  <c r="BJ75" i="15"/>
  <c r="BE94" i="15"/>
  <c r="BM50" i="15"/>
  <c r="BM30" i="15"/>
  <c r="BG38" i="15"/>
  <c r="BG74" i="15"/>
  <c r="BG69" i="15"/>
  <c r="BH32" i="15"/>
  <c r="BH48" i="15"/>
  <c r="BH65" i="15"/>
  <c r="BH87" i="15"/>
  <c r="BH80" i="15"/>
  <c r="BF25" i="15"/>
  <c r="BF40" i="15"/>
  <c r="BF57" i="15"/>
  <c r="BF32" i="15"/>
  <c r="BF79" i="15"/>
  <c r="BF98" i="15"/>
  <c r="BG5" i="15"/>
  <c r="CA5" i="15" s="1"/>
  <c r="Q17" i="8" s="1"/>
  <c r="R17" i="8" s="1"/>
  <c r="BO16" i="1"/>
  <c r="BO23" i="1"/>
  <c r="BK26" i="1"/>
  <c r="BL44" i="15"/>
  <c r="BJ37" i="15"/>
  <c r="BJ68" i="15"/>
  <c r="BM69" i="15"/>
  <c r="BG88" i="15"/>
  <c r="BH20" i="15"/>
  <c r="CB20" i="15" s="1"/>
  <c r="Q32" i="3" s="1"/>
  <c r="R32" i="3" s="1"/>
  <c r="BF60" i="15"/>
  <c r="BJ5" i="15"/>
  <c r="CD5" i="15" s="1"/>
  <c r="Q17" i="10" s="1"/>
  <c r="R17" i="10" s="1"/>
  <c r="BG99" i="15"/>
  <c r="BM70" i="15"/>
  <c r="BE100" i="15"/>
  <c r="BE58" i="15"/>
  <c r="BJ85" i="15"/>
  <c r="BL100" i="15"/>
  <c r="BL28" i="15"/>
  <c r="BM15" i="1"/>
  <c r="BM96" i="15"/>
  <c r="BE54" i="15"/>
  <c r="BJ81" i="15"/>
  <c r="BL96" i="15"/>
  <c r="BL22" i="15"/>
  <c r="CF22" i="15" s="1"/>
  <c r="Q34" i="12" s="1"/>
  <c r="R34" i="12" s="1"/>
  <c r="BM101" i="1"/>
  <c r="BG78" i="15"/>
  <c r="BG32" i="15"/>
  <c r="BM62" i="15"/>
  <c r="BE63" i="15"/>
  <c r="BJ86" i="15"/>
  <c r="BJ30" i="15"/>
  <c r="BL36" i="15"/>
  <c r="BP62" i="1"/>
  <c r="BL87" i="1"/>
  <c r="BS14" i="1"/>
  <c r="BK49" i="1"/>
  <c r="BM23" i="1"/>
  <c r="BS85" i="1"/>
  <c r="BK50" i="1"/>
  <c r="BP51" i="1"/>
  <c r="BR6" i="1"/>
  <c r="CL6" i="1" s="1"/>
  <c r="B19" i="12" s="1"/>
  <c r="BN74" i="1"/>
  <c r="BN77" i="1"/>
  <c r="BP71" i="1"/>
  <c r="BR71" i="1"/>
  <c r="BL29" i="1"/>
  <c r="BK65" i="1"/>
  <c r="BR94" i="1"/>
  <c r="BH17" i="15"/>
  <c r="CB17" i="15" s="1"/>
  <c r="Q29" i="3" s="1"/>
  <c r="R29" i="3" s="1"/>
  <c r="BM14" i="15"/>
  <c r="CG14" i="15" s="1"/>
  <c r="Q26" i="13" s="1"/>
  <c r="R26" i="13" s="1"/>
  <c r="BM79" i="1"/>
  <c r="BL48" i="15"/>
  <c r="BE88" i="15"/>
  <c r="BG21" i="15"/>
  <c r="CA21" i="15" s="1"/>
  <c r="Q33" i="8" s="1"/>
  <c r="R33" i="8" s="1"/>
  <c r="BH66" i="15"/>
  <c r="BH92" i="15"/>
  <c r="BF69" i="15"/>
  <c r="BF71" i="15"/>
  <c r="BI84" i="15"/>
  <c r="BI76" i="15"/>
  <c r="BI40" i="15"/>
  <c r="BI24" i="15"/>
  <c r="BO97" i="1"/>
  <c r="BI66" i="15"/>
  <c r="BO70" i="1"/>
  <c r="BO101" i="1"/>
  <c r="BO94" i="1"/>
  <c r="BI53" i="15"/>
  <c r="BO11" i="1"/>
  <c r="BI9" i="15"/>
  <c r="CC9" i="15" s="1"/>
  <c r="Q21" i="6" s="1"/>
  <c r="R21" i="6" s="1"/>
  <c r="BO98" i="1"/>
  <c r="BL31" i="1"/>
  <c r="BJ21" i="15"/>
  <c r="CD21" i="15" s="1"/>
  <c r="Q33" i="10" s="1"/>
  <c r="R33" i="10" s="1"/>
  <c r="BM85" i="15"/>
  <c r="BG60" i="15"/>
  <c r="BH50" i="15"/>
  <c r="BH74" i="15"/>
  <c r="BF55" i="15"/>
  <c r="BF58" i="15"/>
  <c r="BS55" i="1"/>
  <c r="BL88" i="15"/>
  <c r="BH59" i="15"/>
  <c r="BG53" i="15"/>
  <c r="BE25" i="15"/>
  <c r="BL66" i="15"/>
  <c r="BE101" i="15"/>
  <c r="BL62" i="15"/>
  <c r="BG37" i="15"/>
  <c r="BE30" i="15"/>
  <c r="BP26" i="1"/>
  <c r="BL62" i="1"/>
  <c r="BR22" i="1"/>
  <c r="BL42" i="1"/>
  <c r="BK47" i="1"/>
  <c r="BM66" i="1"/>
  <c r="BR12" i="1"/>
  <c r="BF10" i="15"/>
  <c r="BZ10" i="15" s="1"/>
  <c r="Q22" i="7" s="1"/>
  <c r="R22" i="7" s="1"/>
  <c r="BN100" i="1"/>
  <c r="BP64" i="1"/>
  <c r="BO32" i="1"/>
  <c r="BQ80" i="1"/>
  <c r="BQ72" i="1"/>
  <c r="BO100" i="1"/>
  <c r="BM100" i="1"/>
  <c r="BS92" i="1"/>
  <c r="BL84" i="1"/>
  <c r="BN84" i="1"/>
  <c r="BO76" i="1"/>
  <c r="BR76" i="1"/>
  <c r="BN64" i="1"/>
  <c r="BR56" i="1"/>
  <c r="BQ56" i="1"/>
  <c r="BS44" i="1"/>
  <c r="BO44" i="1"/>
  <c r="BR36" i="1"/>
  <c r="BO28" i="1"/>
  <c r="BQ28" i="1"/>
  <c r="BP16" i="1"/>
  <c r="BS16" i="1"/>
  <c r="BS8" i="1"/>
  <c r="BL88" i="1"/>
  <c r="BS24" i="1"/>
  <c r="BL4" i="1"/>
  <c r="BO104" i="1"/>
  <c r="BN72" i="1"/>
  <c r="BQ52" i="1"/>
  <c r="BP52" i="1"/>
  <c r="BQ24" i="1"/>
  <c r="BP24" i="1"/>
  <c r="BL68" i="1"/>
  <c r="BR28" i="1"/>
  <c r="BK4" i="1"/>
  <c r="BR96" i="1"/>
  <c r="BS88" i="1"/>
  <c r="BP88" i="1"/>
  <c r="BL80" i="1"/>
  <c r="BQ68" i="1"/>
  <c r="BM68" i="1"/>
  <c r="BS60" i="1"/>
  <c r="BM48" i="1"/>
  <c r="BQ48" i="1"/>
  <c r="BP40" i="1"/>
  <c r="BL40" i="1"/>
  <c r="BN32" i="1"/>
  <c r="BK20" i="1"/>
  <c r="BS20" i="1"/>
  <c r="BL12" i="1"/>
  <c r="BS12" i="1"/>
  <c r="BG6" i="15"/>
  <c r="BE6" i="15"/>
  <c r="BG15" i="15"/>
  <c r="CA15" i="15" s="1"/>
  <c r="Q27" i="8" s="1"/>
  <c r="R27" i="8" s="1"/>
  <c r="BG13" i="15"/>
  <c r="BM9" i="15"/>
  <c r="CG9" i="15" s="1"/>
  <c r="Q21" i="13" s="1"/>
  <c r="R21" i="13" s="1"/>
  <c r="BM15" i="15"/>
  <c r="CG15" i="15" s="1"/>
  <c r="Q27" i="13" s="1"/>
  <c r="R27" i="13" s="1"/>
  <c r="BR7" i="1"/>
  <c r="CL7" i="1" s="1"/>
  <c r="B20" i="12" s="1"/>
  <c r="BN10" i="1"/>
  <c r="BL21" i="15"/>
  <c r="CF21" i="15" s="1"/>
  <c r="Q33" i="12" s="1"/>
  <c r="R33" i="12" s="1"/>
  <c r="BL89" i="15"/>
  <c r="BJ28" i="15"/>
  <c r="BE29" i="15"/>
  <c r="BM56" i="15"/>
  <c r="BM57" i="15"/>
  <c r="BG20" i="15"/>
  <c r="CA20" i="15" s="1"/>
  <c r="Q32" i="8" s="1"/>
  <c r="R32" i="8" s="1"/>
  <c r="BG52" i="15"/>
  <c r="BG26" i="15"/>
  <c r="BH31" i="15"/>
  <c r="BH46" i="15"/>
  <c r="BH67" i="15"/>
  <c r="BH60" i="15"/>
  <c r="BH47" i="15"/>
  <c r="BH85" i="15"/>
  <c r="BF51" i="15"/>
  <c r="BF20" i="15"/>
  <c r="BZ20" i="15" s="1"/>
  <c r="Q32" i="7" s="1"/>
  <c r="R32" i="7" s="1"/>
  <c r="BF84" i="15"/>
  <c r="BF46" i="15"/>
  <c r="BF78" i="15"/>
  <c r="BI88" i="15"/>
  <c r="BI71" i="15"/>
  <c r="BI52" i="15"/>
  <c r="BO65" i="1"/>
  <c r="BI67" i="15"/>
  <c r="BI42" i="15"/>
  <c r="BO71" i="1"/>
  <c r="BI54" i="15"/>
  <c r="BI28" i="15"/>
  <c r="BO103" i="1"/>
  <c r="BI75" i="15"/>
  <c r="BI68" i="15"/>
  <c r="BI58" i="15"/>
  <c r="BI44" i="15"/>
  <c r="BO47" i="1"/>
  <c r="BO13" i="1"/>
  <c r="BO102" i="1"/>
  <c r="BI96" i="15"/>
  <c r="BI85" i="15"/>
  <c r="BI55" i="15"/>
  <c r="BI30" i="15"/>
  <c r="BO54" i="1"/>
  <c r="BO29" i="1"/>
  <c r="BO74" i="1"/>
  <c r="BO50" i="1"/>
  <c r="BO7" i="1"/>
  <c r="CI7" i="1" s="1"/>
  <c r="B20" i="6" s="1"/>
  <c r="C20" i="6" s="1"/>
  <c r="BO85" i="1"/>
  <c r="BO90" i="1"/>
  <c r="BI77" i="15"/>
  <c r="BI65" i="15"/>
  <c r="BI48" i="15"/>
  <c r="BO4" i="1"/>
  <c r="BO38" i="1"/>
  <c r="BO19" i="1"/>
  <c r="BO67" i="1"/>
  <c r="BO37" i="1"/>
  <c r="BO45" i="1"/>
  <c r="BI11" i="15"/>
  <c r="CC11" i="15" s="1"/>
  <c r="Q23" i="6" s="1"/>
  <c r="R23" i="6" s="1"/>
  <c r="BO89" i="1"/>
  <c r="BI18" i="15"/>
  <c r="CC18" i="15" s="1"/>
  <c r="Q30" i="6" s="1"/>
  <c r="R30" i="6" s="1"/>
  <c r="BI10" i="15"/>
  <c r="CC10" i="15" s="1"/>
  <c r="Q22" i="6" s="1"/>
  <c r="R22" i="6" s="1"/>
  <c r="BR61" i="1"/>
  <c r="BS66" i="1"/>
  <c r="BI86" i="15"/>
  <c r="BL73" i="15"/>
  <c r="BJ57" i="15"/>
  <c r="BE40" i="15"/>
  <c r="BE35" i="15"/>
  <c r="BM31" i="15"/>
  <c r="BM89" i="15"/>
  <c r="BG34" i="15"/>
  <c r="BG103" i="15"/>
  <c r="BG57" i="15"/>
  <c r="BH104" i="15"/>
  <c r="BH21" i="15"/>
  <c r="CB21" i="15" s="1"/>
  <c r="Q33" i="3" s="1"/>
  <c r="R33" i="3" s="1"/>
  <c r="BH86" i="15"/>
  <c r="BH103" i="15"/>
  <c r="BH96" i="15"/>
  <c r="BF41" i="15"/>
  <c r="BF22" i="15"/>
  <c r="BZ22" i="15" s="1"/>
  <c r="Q34" i="7" s="1"/>
  <c r="R34" i="7" s="1"/>
  <c r="BF73" i="15"/>
  <c r="BF81" i="15"/>
  <c r="BF99" i="15"/>
  <c r="BF95" i="15"/>
  <c r="BS100" i="1"/>
  <c r="BR8" i="1"/>
  <c r="BM77" i="1"/>
  <c r="BI57" i="15"/>
  <c r="BL78" i="15"/>
  <c r="BJ44" i="15"/>
  <c r="BE7" i="15"/>
  <c r="BY7" i="15" s="1"/>
  <c r="BM64" i="15"/>
  <c r="BH23" i="15"/>
  <c r="BH101" i="15"/>
  <c r="BF76" i="15"/>
  <c r="BL52" i="1"/>
  <c r="BG56" i="15"/>
  <c r="BM58" i="15"/>
  <c r="BE79" i="15"/>
  <c r="BE33" i="15"/>
  <c r="BJ53" i="15"/>
  <c r="BL99" i="15"/>
  <c r="BP22" i="1"/>
  <c r="BK67" i="1"/>
  <c r="BE75" i="15"/>
  <c r="BE23" i="15"/>
  <c r="BJ38" i="15"/>
  <c r="BL95" i="15"/>
  <c r="BR14" i="1"/>
  <c r="BS27" i="1"/>
  <c r="BG39" i="15"/>
  <c r="BM71" i="15"/>
  <c r="BM36" i="15"/>
  <c r="BE66" i="15"/>
  <c r="BJ93" i="15"/>
  <c r="BL68" i="15"/>
  <c r="BL41" i="15"/>
  <c r="BM9" i="1"/>
  <c r="CG9" i="1" s="1"/>
  <c r="B22" i="8" s="1"/>
  <c r="BL26" i="15"/>
  <c r="BP30" i="1"/>
  <c r="BR41" i="1"/>
  <c r="BS43" i="1"/>
  <c r="BS69" i="1"/>
  <c r="BR9" i="1"/>
  <c r="CL9" i="1" s="1"/>
  <c r="B22" i="12" s="1"/>
  <c r="BN13" i="1"/>
  <c r="BS22" i="1"/>
  <c r="BM86" i="1"/>
  <c r="BS11" i="1"/>
  <c r="BP103" i="1"/>
  <c r="BR90" i="1"/>
  <c r="BR27" i="1"/>
  <c r="BR45" i="1"/>
  <c r="BP69" i="1"/>
  <c r="BJ8" i="15"/>
  <c r="CD8" i="15" s="1"/>
  <c r="Q20" i="10" s="1"/>
  <c r="R20" i="10" s="1"/>
  <c r="BM10" i="15"/>
  <c r="CG10" i="15" s="1"/>
  <c r="Q22" i="13" s="1"/>
  <c r="R22" i="13" s="1"/>
  <c r="BI89" i="15"/>
  <c r="BE21" i="15"/>
  <c r="BY21" i="15" s="1"/>
  <c r="BM54" i="15"/>
  <c r="BG95" i="15"/>
  <c r="BH53" i="15"/>
  <c r="BH99" i="15"/>
  <c r="BF52" i="15"/>
  <c r="BF91" i="15"/>
  <c r="BI62" i="15"/>
  <c r="BI59" i="15"/>
  <c r="BI101" i="15"/>
  <c r="BI21" i="15"/>
  <c r="CC21" i="15" s="1"/>
  <c r="Q33" i="6" s="1"/>
  <c r="R33" i="6" s="1"/>
  <c r="BI22" i="15"/>
  <c r="CC22" i="15" s="1"/>
  <c r="Q34" i="6" s="1"/>
  <c r="R34" i="6" s="1"/>
  <c r="BI83" i="15"/>
  <c r="BI19" i="15"/>
  <c r="CC19" i="15" s="1"/>
  <c r="Q31" i="6" s="1"/>
  <c r="R31" i="6" s="1"/>
  <c r="BO55" i="1"/>
  <c r="BO39" i="1"/>
  <c r="BI70" i="15"/>
  <c r="BO22" i="1"/>
  <c r="BO33" i="1"/>
  <c r="BO99" i="1"/>
  <c r="BI12" i="15"/>
  <c r="CC12" i="15" s="1"/>
  <c r="Q24" i="6" s="1"/>
  <c r="R24" i="6" s="1"/>
  <c r="BL46" i="15"/>
  <c r="BE77" i="15"/>
  <c r="BG65" i="15"/>
  <c r="BH71" i="15"/>
  <c r="BH89" i="15"/>
  <c r="BF88" i="15"/>
  <c r="BE5" i="15"/>
  <c r="BQ36" i="1"/>
  <c r="BL35" i="15"/>
  <c r="BE93" i="15"/>
  <c r="BF43" i="15"/>
  <c r="BG24" i="15"/>
  <c r="BJ78" i="15"/>
  <c r="BK41" i="1"/>
  <c r="BJ74" i="15"/>
  <c r="BL90" i="1"/>
  <c r="BM53" i="15"/>
  <c r="BJ54" i="15"/>
  <c r="BP43" i="1"/>
  <c r="BL11" i="1"/>
  <c r="BK23" i="1"/>
  <c r="BP79" i="1"/>
  <c r="BR88" i="1"/>
  <c r="BP56" i="1"/>
  <c r="BN24" i="1"/>
  <c r="BL48" i="1"/>
  <c r="BP60" i="1"/>
  <c r="BK100" i="1"/>
  <c r="BQ92" i="1"/>
  <c r="BN92" i="1"/>
  <c r="BR84" i="1"/>
  <c r="BO84" i="1"/>
  <c r="BP76" i="1"/>
  <c r="BM64" i="1"/>
  <c r="BQ64" i="1"/>
  <c r="BL56" i="1"/>
  <c r="BO56" i="1"/>
  <c r="BN44" i="1"/>
  <c r="BP36" i="1"/>
  <c r="BL36" i="1"/>
  <c r="BN28" i="1"/>
  <c r="BS28" i="1"/>
  <c r="BK16" i="1"/>
  <c r="BQ16" i="1"/>
  <c r="BQ8" i="1"/>
  <c r="BK68" i="1"/>
  <c r="BM80" i="1"/>
  <c r="BM104" i="1"/>
  <c r="BK104" i="1"/>
  <c r="BO72" i="1"/>
  <c r="BR52" i="1"/>
  <c r="BM52" i="1"/>
  <c r="BK24" i="1"/>
  <c r="BL60" i="1"/>
  <c r="BQ20" i="1"/>
  <c r="BP4" i="1"/>
  <c r="BQ96" i="1"/>
  <c r="BN88" i="1"/>
  <c r="BK88" i="1"/>
  <c r="BR80" i="1"/>
  <c r="BR68" i="1"/>
  <c r="BO68" i="1"/>
  <c r="BN60" i="1"/>
  <c r="BR48" i="1"/>
  <c r="BO48" i="1"/>
  <c r="BM40" i="1"/>
  <c r="BR32" i="1"/>
  <c r="BL32" i="1"/>
  <c r="BM20" i="1"/>
  <c r="BN20" i="1"/>
  <c r="BK12" i="1"/>
  <c r="BM12" i="1"/>
  <c r="BG17" i="15"/>
  <c r="CA17" i="15" s="1"/>
  <c r="Q29" i="8" s="1"/>
  <c r="R29" i="8" s="1"/>
  <c r="BG16" i="15"/>
  <c r="CA16" i="15" s="1"/>
  <c r="Q28" i="8" s="1"/>
  <c r="R28" i="8" s="1"/>
  <c r="BS82" i="1"/>
  <c r="BM17" i="15"/>
  <c r="CG17" i="15" s="1"/>
  <c r="Q29" i="13" s="1"/>
  <c r="R29" i="13" s="1"/>
  <c r="BM16" i="15"/>
  <c r="CG16" i="15" s="1"/>
  <c r="Q28" i="13" s="1"/>
  <c r="R28" i="13" s="1"/>
  <c r="BM13" i="15"/>
  <c r="BN45" i="1"/>
  <c r="BS29" i="1"/>
  <c r="BI38" i="15"/>
  <c r="BL59" i="15"/>
  <c r="BJ47" i="15"/>
  <c r="BJ98" i="15"/>
  <c r="BE78" i="15"/>
  <c r="BM60" i="15"/>
  <c r="BM90" i="15"/>
  <c r="BG25" i="15"/>
  <c r="BG66" i="15"/>
  <c r="BG30" i="15"/>
  <c r="BH29" i="15"/>
  <c r="BH36" i="15"/>
  <c r="BH57" i="15"/>
  <c r="BH83" i="15"/>
  <c r="BH76" i="15"/>
  <c r="BF21" i="15"/>
  <c r="BZ21" i="15" s="1"/>
  <c r="Q33" i="7" s="1"/>
  <c r="R33" i="7" s="1"/>
  <c r="BF30" i="15"/>
  <c r="BF53" i="15"/>
  <c r="BF100" i="15"/>
  <c r="BF75" i="15"/>
  <c r="BF94" i="15"/>
  <c r="BI51" i="15"/>
  <c r="BI81" i="15"/>
  <c r="BI26" i="15"/>
  <c r="BO82" i="1"/>
  <c r="BI102" i="15"/>
  <c r="BI7" i="15"/>
  <c r="CC7" i="15" s="1"/>
  <c r="Q19" i="6" s="1"/>
  <c r="R19" i="6" s="1"/>
  <c r="BO83" i="1"/>
  <c r="BI94" i="15"/>
  <c r="BI45" i="15"/>
  <c r="BI80" i="15"/>
  <c r="BI25" i="15"/>
  <c r="BI97" i="15"/>
  <c r="BI61" i="15"/>
  <c r="BI20" i="15"/>
  <c r="CC20" i="15" s="1"/>
  <c r="Q32" i="6" s="1"/>
  <c r="R32" i="6" s="1"/>
  <c r="BO63" i="1"/>
  <c r="BO73" i="1"/>
  <c r="BI99" i="15"/>
  <c r="BI98" i="15"/>
  <c r="BI64" i="15"/>
  <c r="BI49" i="15"/>
  <c r="BO53" i="1"/>
  <c r="BO62" i="1"/>
  <c r="BO27" i="1"/>
  <c r="BO93" i="1"/>
  <c r="BO58" i="1"/>
  <c r="BO31" i="1"/>
  <c r="BO17" i="1"/>
  <c r="BI78" i="15"/>
  <c r="BI56" i="15"/>
  <c r="BI47" i="15"/>
  <c r="BI33" i="15"/>
  <c r="BO18" i="1"/>
  <c r="BO77" i="1"/>
  <c r="BO35" i="1"/>
  <c r="BO79" i="1"/>
  <c r="BO81" i="1"/>
  <c r="BO57" i="1"/>
  <c r="BO75" i="1"/>
  <c r="BO5" i="1"/>
  <c r="BI8" i="15"/>
  <c r="CC8" i="15" s="1"/>
  <c r="Q20" i="6" s="1"/>
  <c r="R20" i="6" s="1"/>
  <c r="BI17" i="15"/>
  <c r="CC17" i="15" s="1"/>
  <c r="Q29" i="6" s="1"/>
  <c r="R29" i="6" s="1"/>
  <c r="BR67" i="1"/>
  <c r="BS34" i="1"/>
  <c r="BI92" i="15"/>
  <c r="BL72" i="15"/>
  <c r="BJ34" i="15"/>
  <c r="BE51" i="15"/>
  <c r="BE31" i="15"/>
  <c r="BM42" i="15"/>
  <c r="BM33" i="15"/>
  <c r="BG49" i="15"/>
  <c r="BG80" i="15"/>
  <c r="BH19" i="15"/>
  <c r="CB19" i="15" s="1"/>
  <c r="Q31" i="3" s="1"/>
  <c r="R31" i="3" s="1"/>
  <c r="BH38" i="15"/>
  <c r="BH51" i="15"/>
  <c r="BH102" i="15"/>
  <c r="BH97" i="15"/>
  <c r="BH72" i="15"/>
  <c r="BF34" i="15"/>
  <c r="BF56" i="15"/>
  <c r="BF70" i="15"/>
  <c r="BF97" i="15"/>
  <c r="BF49" i="15"/>
  <c r="BF5" i="15"/>
  <c r="BZ5" i="15" s="1"/>
  <c r="Q17" i="7" s="1"/>
  <c r="R17" i="7" s="1"/>
  <c r="BN76" i="1"/>
  <c r="BR13" i="1"/>
  <c r="BL98" i="1"/>
  <c r="BI100" i="15"/>
  <c r="BL87" i="15"/>
  <c r="BJ73" i="15"/>
  <c r="BE32" i="15"/>
  <c r="BM101" i="15"/>
  <c r="BH41" i="15"/>
  <c r="BH77" i="15"/>
  <c r="BF101" i="15"/>
  <c r="BG101" i="15"/>
  <c r="BG31" i="15"/>
  <c r="BM7" i="15"/>
  <c r="CG7" i="15" s="1"/>
  <c r="Q19" i="13" s="1"/>
  <c r="R19" i="13" s="1"/>
  <c r="BM76" i="15"/>
  <c r="BE22" i="15"/>
  <c r="BY22" i="15" s="1"/>
  <c r="BJ31" i="15"/>
  <c r="BL90" i="15"/>
  <c r="BP66" i="1"/>
  <c r="BK86" i="1"/>
  <c r="BE76" i="15"/>
  <c r="BE104" i="15"/>
  <c r="BJ52" i="15"/>
  <c r="BL86" i="15"/>
  <c r="BR54" i="1"/>
  <c r="BK59" i="1"/>
  <c r="BG64" i="15"/>
  <c r="BM21" i="15"/>
  <c r="CG21" i="15" s="1"/>
  <c r="Q33" i="13" s="1"/>
  <c r="R33" i="13" s="1"/>
  <c r="BE87" i="15"/>
  <c r="BE39" i="15"/>
  <c r="BJ76" i="15"/>
  <c r="BL81" i="15"/>
  <c r="BS86" i="1"/>
  <c r="BM11" i="1"/>
  <c r="BL25" i="15"/>
  <c r="BL46" i="1"/>
  <c r="BR101" i="1"/>
  <c r="BM83" i="1"/>
  <c r="BP92" i="1"/>
  <c r="BN103" i="1"/>
  <c r="BL45" i="1"/>
  <c r="BR30" i="1"/>
  <c r="BN9" i="1"/>
  <c r="CH9" i="1" s="1"/>
  <c r="B22" i="3" s="1"/>
  <c r="BP27" i="1"/>
  <c r="BR73" i="1"/>
  <c r="BN30" i="1"/>
  <c r="BS83" i="1"/>
  <c r="BH13" i="15"/>
  <c r="BR103" i="1"/>
  <c r="R55" i="13"/>
  <c r="R52" i="13"/>
  <c r="R55" i="9"/>
  <c r="R38" i="13"/>
  <c r="R38" i="9"/>
  <c r="AM5" i="1"/>
  <c r="AL5" i="1"/>
  <c r="E38" i="14"/>
  <c r="E34" i="14"/>
  <c r="F51" i="14" s="1"/>
  <c r="D46" i="14"/>
  <c r="F22" i="16"/>
  <c r="F24" i="16" s="1"/>
  <c r="E32" i="14"/>
  <c r="D30" i="14"/>
  <c r="E30" i="14" s="1"/>
  <c r="E55" i="14"/>
  <c r="I20" i="16"/>
  <c r="D52" i="14"/>
  <c r="D58" i="14"/>
  <c r="E58" i="14" s="1"/>
  <c r="D31" i="14"/>
  <c r="E60" i="14"/>
  <c r="E49" i="14"/>
  <c r="D39" i="14"/>
  <c r="E39" i="14" s="1"/>
  <c r="D57" i="14"/>
  <c r="E57" i="14" s="1"/>
  <c r="E56" i="14"/>
  <c r="S13" i="16"/>
  <c r="S10" i="16"/>
  <c r="S9" i="16"/>
  <c r="S14" i="16"/>
  <c r="M3" i="1"/>
  <c r="AC3" i="1" s="1"/>
  <c r="H4" i="15"/>
  <c r="W4" i="15" s="1"/>
  <c r="S16" i="7"/>
  <c r="S16" i="6"/>
  <c r="D16" i="10"/>
  <c r="D16" i="7"/>
  <c r="D16" i="8"/>
  <c r="S16" i="10"/>
  <c r="S16" i="3"/>
  <c r="S16" i="12"/>
  <c r="D16" i="13"/>
  <c r="C6" i="3"/>
  <c r="C6" i="12"/>
  <c r="D16" i="6"/>
  <c r="S16" i="13"/>
  <c r="D16" i="9"/>
  <c r="C6" i="8"/>
  <c r="C6" i="11"/>
  <c r="S16" i="8"/>
  <c r="D16" i="11"/>
  <c r="S16" i="9"/>
  <c r="C6" i="7"/>
  <c r="C6" i="10"/>
  <c r="C6" i="9"/>
  <c r="C98" i="14"/>
  <c r="C86" i="14"/>
  <c r="C74" i="14"/>
  <c r="C62" i="14"/>
  <c r="C45" i="14"/>
  <c r="C10" i="14"/>
  <c r="D16" i="3"/>
  <c r="S16" i="11"/>
  <c r="D16" i="12"/>
  <c r="C6" i="6"/>
  <c r="C6" i="13"/>
  <c r="E36" i="14"/>
  <c r="E33" i="14"/>
  <c r="E50" i="14"/>
  <c r="F37" i="14"/>
  <c r="D59" i="14"/>
  <c r="E59" i="14" s="1"/>
  <c r="D29" i="14"/>
  <c r="H112" i="14"/>
  <c r="I112" i="14" s="1"/>
  <c r="BV18" i="1" s="1"/>
  <c r="H113" i="14"/>
  <c r="I113" i="14" s="1"/>
  <c r="BQ70" i="15" s="1"/>
  <c r="H114" i="14"/>
  <c r="I114" i="14" s="1"/>
  <c r="BX87" i="1" s="1"/>
  <c r="H115" i="14"/>
  <c r="I115" i="14" s="1"/>
  <c r="BS89" i="15" s="1"/>
  <c r="H116" i="14"/>
  <c r="I116" i="14" s="1"/>
  <c r="BT33" i="15" s="1"/>
  <c r="H117" i="14"/>
  <c r="I117" i="14" s="1"/>
  <c r="BU78" i="15" s="1"/>
  <c r="H118" i="14"/>
  <c r="I118" i="14" s="1"/>
  <c r="BV102" i="15" s="1"/>
  <c r="H119" i="14"/>
  <c r="I119" i="14" s="1"/>
  <c r="CC71" i="1" s="1"/>
  <c r="H111" i="14"/>
  <c r="I111" i="14" s="1"/>
  <c r="BO88" i="15" s="1"/>
  <c r="CB80" i="1"/>
  <c r="CA45" i="1"/>
  <c r="BV29" i="15"/>
  <c r="BV76" i="15"/>
  <c r="BV70" i="15"/>
  <c r="BV93" i="15"/>
  <c r="CB86" i="1"/>
  <c r="CB13" i="1"/>
  <c r="CB61" i="1"/>
  <c r="CB99" i="1"/>
  <c r="CB78" i="1"/>
  <c r="BV79" i="1"/>
  <c r="CB8" i="1"/>
  <c r="CL8" i="1" s="1"/>
  <c r="B21" i="12" s="1"/>
  <c r="C21" i="12" s="1"/>
  <c r="BU71" i="1"/>
  <c r="BU56" i="15"/>
  <c r="BV44" i="15"/>
  <c r="BV28" i="15"/>
  <c r="BV60" i="15"/>
  <c r="CB98" i="1"/>
  <c r="BV64" i="1"/>
  <c r="CB28" i="1"/>
  <c r="CB26" i="1"/>
  <c r="CB103" i="1"/>
  <c r="CA67" i="1"/>
  <c r="BV20" i="15"/>
  <c r="BV58" i="15"/>
  <c r="BV12" i="15"/>
  <c r="BV26" i="15"/>
  <c r="BP59" i="15"/>
  <c r="CB101" i="1"/>
  <c r="CA7" i="1"/>
  <c r="BV97" i="15"/>
  <c r="BV41" i="1"/>
  <c r="CB22" i="1"/>
  <c r="CB88" i="1"/>
  <c r="BP97" i="15"/>
  <c r="BU32" i="15"/>
  <c r="BV16" i="15"/>
  <c r="BU80" i="1"/>
  <c r="BV37" i="15"/>
  <c r="BU34" i="15"/>
  <c r="CB15" i="1"/>
  <c r="CB19" i="1"/>
  <c r="CB11" i="1"/>
  <c r="BV11" i="1"/>
  <c r="CB39" i="1"/>
  <c r="BY25" i="1"/>
  <c r="BW79" i="15"/>
  <c r="BV14" i="15"/>
  <c r="BV11" i="15"/>
  <c r="BO14" i="15"/>
  <c r="AB4" i="1"/>
  <c r="AC4" i="1"/>
  <c r="AD4" i="1"/>
  <c r="AE4" i="1"/>
  <c r="AG4" i="1"/>
  <c r="AF4" i="1"/>
  <c r="AH4" i="1"/>
  <c r="AI4" i="1"/>
  <c r="AJ4" i="1"/>
  <c r="AK4" i="1"/>
  <c r="AL4" i="1"/>
  <c r="AM4" i="1"/>
  <c r="D2" i="14"/>
  <c r="E1" i="14" s="1"/>
  <c r="D48" i="14"/>
  <c r="BZ7" i="1" l="1"/>
  <c r="BU27" i="1"/>
  <c r="BU63" i="1"/>
  <c r="BP37" i="15"/>
  <c r="BT69" i="15"/>
  <c r="BU49" i="1"/>
  <c r="CC46" i="1"/>
  <c r="CB76" i="1"/>
  <c r="BP15" i="15"/>
  <c r="CB23" i="1"/>
  <c r="CB91" i="1"/>
  <c r="CB60" i="1"/>
  <c r="CB85" i="1"/>
  <c r="N83" i="14"/>
  <c r="BW45" i="15"/>
  <c r="BW67" i="15"/>
  <c r="BO52" i="1"/>
  <c r="BW86" i="15"/>
  <c r="CC55" i="1"/>
  <c r="BW79" i="1"/>
  <c r="BW78" i="15"/>
  <c r="BW99" i="15"/>
  <c r="BQ16" i="15"/>
  <c r="BV15" i="15"/>
  <c r="BV65" i="15"/>
  <c r="BV10" i="15"/>
  <c r="CC54" i="1"/>
  <c r="BW95" i="15"/>
  <c r="CB62" i="1"/>
  <c r="BT103" i="15"/>
  <c r="BW26" i="15"/>
  <c r="CA68" i="1"/>
  <c r="BW57" i="1"/>
  <c r="BW97" i="15"/>
  <c r="CC63" i="1"/>
  <c r="BW71" i="15"/>
  <c r="BT8" i="15"/>
  <c r="CC12" i="1"/>
  <c r="BV42" i="15"/>
  <c r="CB70" i="1"/>
  <c r="BZ6" i="1"/>
  <c r="BW36" i="15"/>
  <c r="BV63" i="15"/>
  <c r="N77" i="14"/>
  <c r="BV101" i="1"/>
  <c r="BU54" i="1"/>
  <c r="BO49" i="15"/>
  <c r="BO100" i="15"/>
  <c r="BV96" i="1"/>
  <c r="BP16" i="15"/>
  <c r="BP52" i="15"/>
  <c r="BP101" i="15"/>
  <c r="BO44" i="15"/>
  <c r="BV28" i="1"/>
  <c r="BP77" i="15"/>
  <c r="BU30" i="1"/>
  <c r="BV37" i="1"/>
  <c r="BO8" i="15"/>
  <c r="BU88" i="1"/>
  <c r="BU31" i="1"/>
  <c r="BR14" i="15"/>
  <c r="BP95" i="15"/>
  <c r="BW103" i="15"/>
  <c r="BU6" i="1"/>
  <c r="BV6" i="1"/>
  <c r="BV59" i="1"/>
  <c r="BO71" i="15"/>
  <c r="BO62" i="15"/>
  <c r="BU75" i="1"/>
  <c r="BO54" i="15"/>
  <c r="BV49" i="1"/>
  <c r="BP62" i="15"/>
  <c r="BU17" i="1"/>
  <c r="BV77" i="1"/>
  <c r="BV12" i="1"/>
  <c r="BO15" i="15"/>
  <c r="BU38" i="1"/>
  <c r="CC87" i="1"/>
  <c r="BW52" i="15"/>
  <c r="BP6" i="15"/>
  <c r="BW57" i="15"/>
  <c r="BW51" i="15"/>
  <c r="BV94" i="15"/>
  <c r="CC30" i="1"/>
  <c r="BK8" i="1"/>
  <c r="BO61" i="15"/>
  <c r="BV33" i="1"/>
  <c r="BV61" i="1"/>
  <c r="BO19" i="15"/>
  <c r="CC98" i="1"/>
  <c r="CC82" i="1"/>
  <c r="BW10" i="15"/>
  <c r="BW35" i="15"/>
  <c r="BO87" i="15"/>
  <c r="CC65" i="1"/>
  <c r="BU40" i="1"/>
  <c r="BV45" i="1"/>
  <c r="CC92" i="1"/>
  <c r="BP88" i="15"/>
  <c r="BW37" i="15"/>
  <c r="BO12" i="15"/>
  <c r="CC45" i="1"/>
  <c r="BO97" i="15"/>
  <c r="BU20" i="1"/>
  <c r="BU55" i="1"/>
  <c r="BV8" i="1"/>
  <c r="BU8" i="1"/>
  <c r="CE8" i="1" s="1"/>
  <c r="B21" i="9" s="1"/>
  <c r="CC84" i="1"/>
  <c r="BV42" i="1"/>
  <c r="AH9" i="1"/>
  <c r="AJ9" i="1"/>
  <c r="AC6" i="1"/>
  <c r="CC13" i="1"/>
  <c r="BW34" i="15"/>
  <c r="BW18" i="15"/>
  <c r="BW43" i="1"/>
  <c r="BW65" i="1"/>
  <c r="BW23" i="15"/>
  <c r="CC17" i="1"/>
  <c r="BQ101" i="15"/>
  <c r="CC33" i="1"/>
  <c r="BW88" i="15"/>
  <c r="BW16" i="15"/>
  <c r="CC32" i="1"/>
  <c r="CC86" i="1"/>
  <c r="BQ40" i="15"/>
  <c r="BW28" i="15"/>
  <c r="BW82" i="15"/>
  <c r="CF8" i="1"/>
  <c r="B21" i="7" s="1"/>
  <c r="C21" i="7" s="1"/>
  <c r="BW85" i="15"/>
  <c r="BU34" i="1"/>
  <c r="BW69" i="15"/>
  <c r="AD9" i="1"/>
  <c r="F34" i="14"/>
  <c r="CC61" i="1"/>
  <c r="BW31" i="15"/>
  <c r="BW9" i="15"/>
  <c r="BW25" i="15"/>
  <c r="BW61" i="15"/>
  <c r="BW101" i="15"/>
  <c r="CC56" i="1"/>
  <c r="BW13" i="1"/>
  <c r="BW94" i="15"/>
  <c r="C21" i="9"/>
  <c r="BW33" i="15"/>
  <c r="BU70" i="1"/>
  <c r="BV51" i="1"/>
  <c r="BW73" i="15"/>
  <c r="AM9" i="1"/>
  <c r="BQ79" i="15"/>
  <c r="BW24" i="15"/>
  <c r="CC75" i="1"/>
  <c r="BW38" i="15"/>
  <c r="BW66" i="15"/>
  <c r="CC36" i="1"/>
  <c r="CC35" i="1"/>
  <c r="CC88" i="1"/>
  <c r="BW83" i="15"/>
  <c r="BQ14" i="15"/>
  <c r="BP70" i="15"/>
  <c r="CC42" i="1"/>
  <c r="BR41" i="15"/>
  <c r="AB9" i="1"/>
  <c r="C22" i="9" s="1"/>
  <c r="BQ94" i="15"/>
  <c r="CC70" i="1"/>
  <c r="CC80" i="1"/>
  <c r="BW29" i="15"/>
  <c r="BW18" i="1"/>
  <c r="BW12" i="15"/>
  <c r="BW62" i="15"/>
  <c r="BW27" i="15"/>
  <c r="CC95" i="1"/>
  <c r="BV10" i="1"/>
  <c r="CC102" i="1"/>
  <c r="BW20" i="15"/>
  <c r="BP33" i="15"/>
  <c r="BO99" i="15"/>
  <c r="CC99" i="1"/>
  <c r="CB100" i="1"/>
  <c r="AB6" i="1"/>
  <c r="C19" i="10" s="1"/>
  <c r="AE7" i="1"/>
  <c r="CA29" i="1"/>
  <c r="BU72" i="15"/>
  <c r="BU6" i="15"/>
  <c r="CA82" i="1"/>
  <c r="BU45" i="15"/>
  <c r="BU35" i="15"/>
  <c r="CA21" i="1"/>
  <c r="CA38" i="1"/>
  <c r="BU59" i="15"/>
  <c r="CA41" i="1"/>
  <c r="BU18" i="15"/>
  <c r="BZ27" i="1"/>
  <c r="BU86" i="15"/>
  <c r="CC53" i="1"/>
  <c r="BQ32" i="15"/>
  <c r="BU100" i="15"/>
  <c r="BU27" i="15"/>
  <c r="BW7" i="15"/>
  <c r="CA15" i="1"/>
  <c r="CC20" i="1"/>
  <c r="CA9" i="1"/>
  <c r="CC16" i="1"/>
  <c r="BW77" i="15"/>
  <c r="BW11" i="15"/>
  <c r="BW39" i="15"/>
  <c r="CC78" i="1"/>
  <c r="BW54" i="15"/>
  <c r="BW75" i="15"/>
  <c r="CA20" i="1"/>
  <c r="CA54" i="1"/>
  <c r="BW10" i="1"/>
  <c r="BU83" i="15"/>
  <c r="BU19" i="15"/>
  <c r="BU69" i="15"/>
  <c r="CC38" i="1"/>
  <c r="CC73" i="1"/>
  <c r="CA46" i="1"/>
  <c r="BQ15" i="15"/>
  <c r="BU42" i="15"/>
  <c r="CA31" i="1"/>
  <c r="BL92" i="1"/>
  <c r="BK12" i="15"/>
  <c r="CE12" i="15" s="1"/>
  <c r="Q24" i="11" s="1"/>
  <c r="R24" i="11" s="1"/>
  <c r="BQ61" i="1"/>
  <c r="BQ73" i="1"/>
  <c r="BQ97" i="1"/>
  <c r="BQ18" i="1"/>
  <c r="BQ53" i="1"/>
  <c r="BQ98" i="1"/>
  <c r="BK24" i="15"/>
  <c r="BK60" i="15"/>
  <c r="BK71" i="15"/>
  <c r="BQ21" i="1"/>
  <c r="BK51" i="15"/>
  <c r="BK22" i="15"/>
  <c r="CE22" i="15" s="1"/>
  <c r="Q34" i="11" s="1"/>
  <c r="R34" i="11" s="1"/>
  <c r="BK47" i="15"/>
  <c r="BK35" i="15"/>
  <c r="BE36" i="15"/>
  <c r="BK56" i="15"/>
  <c r="BH44" i="15"/>
  <c r="BK36" i="15"/>
  <c r="BK52" i="15"/>
  <c r="BL94" i="15"/>
  <c r="BG7" i="15"/>
  <c r="CA7" i="15" s="1"/>
  <c r="Q19" i="8" s="1"/>
  <c r="R19" i="8" s="1"/>
  <c r="BK76" i="15"/>
  <c r="BH56" i="15"/>
  <c r="BF74" i="15"/>
  <c r="BK87" i="15"/>
  <c r="BN86" i="1"/>
  <c r="BM100" i="15"/>
  <c r="BK95" i="15"/>
  <c r="BH73" i="15"/>
  <c r="BF7" i="15"/>
  <c r="BZ7" i="15" s="1"/>
  <c r="Q19" i="7" s="1"/>
  <c r="R19" i="7" s="1"/>
  <c r="BE15" i="15"/>
  <c r="BY15" i="15" s="1"/>
  <c r="Q27" i="9" s="1"/>
  <c r="R27" i="9" s="1"/>
  <c r="BE12" i="15"/>
  <c r="BY12" i="15" s="1"/>
  <c r="BN17" i="1"/>
  <c r="BT17" i="1" s="1"/>
  <c r="BR55" i="1"/>
  <c r="BN85" i="1"/>
  <c r="BL101" i="1"/>
  <c r="BS57" i="1"/>
  <c r="BM46" i="1"/>
  <c r="BL15" i="15"/>
  <c r="CF15" i="15" s="1"/>
  <c r="Q27" i="12" s="1"/>
  <c r="R27" i="12" s="1"/>
  <c r="BE9" i="15"/>
  <c r="BY9" i="15" s="1"/>
  <c r="BP25" i="1"/>
  <c r="BT25" i="1" s="1"/>
  <c r="BL59" i="1"/>
  <c r="BS101" i="1"/>
  <c r="BR49" i="1"/>
  <c r="BS98" i="1"/>
  <c r="BK54" i="1"/>
  <c r="BP101" i="1"/>
  <c r="BS67" i="1"/>
  <c r="BS77" i="1"/>
  <c r="BP34" i="1"/>
  <c r="BP67" i="1"/>
  <c r="BE13" i="15"/>
  <c r="BN99" i="1"/>
  <c r="BK61" i="1"/>
  <c r="BR95" i="1"/>
  <c r="BM81" i="1"/>
  <c r="BM59" i="1"/>
  <c r="BP89" i="1"/>
  <c r="BK14" i="1"/>
  <c r="BM85" i="1"/>
  <c r="BK27" i="1"/>
  <c r="BT27" i="1" s="1"/>
  <c r="BL11" i="15"/>
  <c r="CF11" i="15" s="1"/>
  <c r="Q23" i="12" s="1"/>
  <c r="R23" i="12" s="1"/>
  <c r="BN73" i="1"/>
  <c r="BP84" i="1"/>
  <c r="BK21" i="1"/>
  <c r="BS41" i="1"/>
  <c r="BN14" i="1"/>
  <c r="BN33" i="1"/>
  <c r="BP18" i="1"/>
  <c r="BJ22" i="15"/>
  <c r="CD22" i="15" s="1"/>
  <c r="Q34" i="10" s="1"/>
  <c r="R34" i="10" s="1"/>
  <c r="BM88" i="15"/>
  <c r="BG55" i="15"/>
  <c r="BL78" i="1"/>
  <c r="BJ40" i="15"/>
  <c r="BE69" i="15"/>
  <c r="BL102" i="1"/>
  <c r="BJ43" i="15"/>
  <c r="BE72" i="15"/>
  <c r="BG40" i="15"/>
  <c r="BF103" i="15"/>
  <c r="BH34" i="15"/>
  <c r="BM92" i="1"/>
  <c r="BK8" i="15"/>
  <c r="CE8" i="15" s="1"/>
  <c r="Q20" i="11" s="1"/>
  <c r="R20" i="11" s="1"/>
  <c r="BK15" i="15"/>
  <c r="CE15" i="15" s="1"/>
  <c r="Q27" i="11" s="1"/>
  <c r="R27" i="11" s="1"/>
  <c r="BQ49" i="1"/>
  <c r="BQ57" i="1"/>
  <c r="BQ77" i="1"/>
  <c r="BQ22" i="1"/>
  <c r="BQ70" i="1"/>
  <c r="BT70" i="1" s="1"/>
  <c r="BQ14" i="1"/>
  <c r="BQ102" i="1"/>
  <c r="BQ90" i="1"/>
  <c r="BK40" i="15"/>
  <c r="BK26" i="15"/>
  <c r="BK58" i="15"/>
  <c r="BQ30" i="1"/>
  <c r="BK25" i="15"/>
  <c r="BK69" i="15"/>
  <c r="BK53" i="15"/>
  <c r="BK90" i="15"/>
  <c r="BE80" i="15"/>
  <c r="BK61" i="15"/>
  <c r="BF33" i="15"/>
  <c r="BK50" i="15"/>
  <c r="BK93" i="15"/>
  <c r="BL60" i="15"/>
  <c r="BG51" i="15"/>
  <c r="BK81" i="15"/>
  <c r="BH88" i="15"/>
  <c r="BF72" i="15"/>
  <c r="BK65" i="15"/>
  <c r="BS49" i="1"/>
  <c r="BM104" i="15"/>
  <c r="BK101" i="15"/>
  <c r="BH81" i="15"/>
  <c r="BF66" i="15"/>
  <c r="BG18" i="15"/>
  <c r="CA18" i="15" s="1"/>
  <c r="Q30" i="8" s="1"/>
  <c r="R30" i="8" s="1"/>
  <c r="BN79" i="1"/>
  <c r="BM32" i="1"/>
  <c r="BR47" i="1"/>
  <c r="BK102" i="1"/>
  <c r="BP91" i="1"/>
  <c r="BL53" i="1"/>
  <c r="BR34" i="1"/>
  <c r="BE18" i="15"/>
  <c r="BY18" i="15" s="1"/>
  <c r="Q30" i="9" s="1"/>
  <c r="R30" i="9" s="1"/>
  <c r="BE17" i="15"/>
  <c r="BY17" i="15" s="1"/>
  <c r="Q29" i="9" s="1"/>
  <c r="R29" i="9" s="1"/>
  <c r="BP5" i="1"/>
  <c r="BL51" i="1"/>
  <c r="BS73" i="1"/>
  <c r="BL103" i="1"/>
  <c r="BN65" i="1"/>
  <c r="BK46" i="1"/>
  <c r="BM45" i="1"/>
  <c r="BK55" i="1"/>
  <c r="BL41" i="1"/>
  <c r="BS26" i="1"/>
  <c r="BL35" i="1"/>
  <c r="BF12" i="15"/>
  <c r="BZ12" i="15" s="1"/>
  <c r="Q24" i="7" s="1"/>
  <c r="R24" i="7" s="1"/>
  <c r="BF18" i="15"/>
  <c r="BZ18" i="15" s="1"/>
  <c r="Q30" i="7" s="1"/>
  <c r="R30" i="7" s="1"/>
  <c r="BM91" i="1"/>
  <c r="BS103" i="1"/>
  <c r="BR87" i="1"/>
  <c r="BM37" i="1"/>
  <c r="BK43" i="1"/>
  <c r="BP90" i="1"/>
  <c r="BL49" i="1"/>
  <c r="BN19" i="1"/>
  <c r="BK94" i="1"/>
  <c r="BP63" i="1"/>
  <c r="BL61" i="1"/>
  <c r="BM102" i="1"/>
  <c r="BS17" i="1"/>
  <c r="BP81" i="1"/>
  <c r="BR77" i="1"/>
  <c r="BL45" i="15"/>
  <c r="BL19" i="1"/>
  <c r="BJ92" i="15"/>
  <c r="BE103" i="15"/>
  <c r="BG58" i="15"/>
  <c r="BR46" i="1"/>
  <c r="BO80" i="1"/>
  <c r="BO12" i="1"/>
  <c r="BK11" i="15"/>
  <c r="CE11" i="15" s="1"/>
  <c r="Q23" i="11" s="1"/>
  <c r="R23" i="11" s="1"/>
  <c r="BK17" i="15"/>
  <c r="CE17" i="15" s="1"/>
  <c r="Q29" i="11" s="1"/>
  <c r="R29" i="11" s="1"/>
  <c r="BQ33" i="1"/>
  <c r="BQ79" i="1"/>
  <c r="BQ41" i="1"/>
  <c r="BQ89" i="1"/>
  <c r="BQ66" i="1"/>
  <c r="BT66" i="1" s="1"/>
  <c r="BQ95" i="1"/>
  <c r="BQ94" i="1"/>
  <c r="BQ78" i="1"/>
  <c r="BK37" i="15"/>
  <c r="BK70" i="15"/>
  <c r="BK85" i="15"/>
  <c r="BQ67" i="1"/>
  <c r="BK59" i="15"/>
  <c r="BK88" i="15"/>
  <c r="BK64" i="15"/>
  <c r="BK5" i="15"/>
  <c r="CE5" i="15" s="1"/>
  <c r="Q17" i="11" s="1"/>
  <c r="R17" i="11" s="1"/>
  <c r="BM37" i="15"/>
  <c r="BK86" i="15"/>
  <c r="BF42" i="15"/>
  <c r="BK55" i="15"/>
  <c r="BK74" i="15"/>
  <c r="BJ63" i="15"/>
  <c r="BG87" i="15"/>
  <c r="BK82" i="15"/>
  <c r="BF104" i="15"/>
  <c r="BQ91" i="1"/>
  <c r="BK100" i="15"/>
  <c r="BI87" i="15"/>
  <c r="BM48" i="15"/>
  <c r="BH27" i="15"/>
  <c r="BF28" i="15"/>
  <c r="BH5" i="15"/>
  <c r="CB5" i="15" s="1"/>
  <c r="Q17" i="3" s="1"/>
  <c r="R17" i="3" s="1"/>
  <c r="BL13" i="15"/>
  <c r="BJ15" i="15"/>
  <c r="CD15" i="15" s="1"/>
  <c r="Q27" i="10" s="1"/>
  <c r="R27" i="10" s="1"/>
  <c r="BR85" i="1"/>
  <c r="BM12" i="15"/>
  <c r="CG12" i="15" s="1"/>
  <c r="Q24" i="13" s="1"/>
  <c r="R24" i="13" s="1"/>
  <c r="BK90" i="1"/>
  <c r="BT90" i="1" s="1"/>
  <c r="BL71" i="1"/>
  <c r="BL21" i="1"/>
  <c r="BM30" i="1"/>
  <c r="BH9" i="15"/>
  <c r="CB9" i="15" s="1"/>
  <c r="Q21" i="3" s="1"/>
  <c r="R21" i="3" s="1"/>
  <c r="BN91" i="1"/>
  <c r="BK101" i="1"/>
  <c r="BT101" i="1" s="1"/>
  <c r="BM43" i="1"/>
  <c r="BR50" i="1"/>
  <c r="BT50" i="1" s="1"/>
  <c r="BP87" i="1"/>
  <c r="BN41" i="1"/>
  <c r="BL34" i="1"/>
  <c r="BL5" i="1"/>
  <c r="BN47" i="1"/>
  <c r="BP21" i="1"/>
  <c r="BS18" i="1"/>
  <c r="BR15" i="1"/>
  <c r="BH11" i="15"/>
  <c r="CB11" i="15" s="1"/>
  <c r="Q23" i="3" s="1"/>
  <c r="R23" i="3" s="1"/>
  <c r="BH15" i="15"/>
  <c r="CB15" i="15" s="1"/>
  <c r="Q27" i="3" s="1"/>
  <c r="R27" i="3" s="1"/>
  <c r="BK89" i="1"/>
  <c r="BS87" i="1"/>
  <c r="BK81" i="1"/>
  <c r="BM5" i="1"/>
  <c r="BM31" i="1"/>
  <c r="BR78" i="1"/>
  <c r="BN94" i="1"/>
  <c r="BL81" i="1"/>
  <c r="BN11" i="1"/>
  <c r="BP37" i="1"/>
  <c r="BK91" i="1"/>
  <c r="BT91" i="1" s="1"/>
  <c r="BL82" i="1"/>
  <c r="BK83" i="1"/>
  <c r="BK37" i="1"/>
  <c r="BM29" i="1"/>
  <c r="BL58" i="15"/>
  <c r="BL34" i="15"/>
  <c r="BJ42" i="15"/>
  <c r="BM98" i="15"/>
  <c r="BG70" i="15"/>
  <c r="BR98" i="1"/>
  <c r="BJ80" i="15"/>
  <c r="BE91" i="15"/>
  <c r="BL14" i="1"/>
  <c r="BO8" i="1"/>
  <c r="BK13" i="15"/>
  <c r="BK18" i="15"/>
  <c r="CE18" i="15" s="1"/>
  <c r="Q30" i="11" s="1"/>
  <c r="R30" i="11" s="1"/>
  <c r="BQ13" i="1"/>
  <c r="BQ35" i="1"/>
  <c r="BQ9" i="1"/>
  <c r="CK9" i="1" s="1"/>
  <c r="B22" i="11" s="1"/>
  <c r="BQ81" i="1"/>
  <c r="BQ62" i="1"/>
  <c r="BQ69" i="1"/>
  <c r="BQ86" i="1"/>
  <c r="BQ38" i="1"/>
  <c r="BK54" i="15"/>
  <c r="BK83" i="15"/>
  <c r="BQ65" i="1"/>
  <c r="BT65" i="1" s="1"/>
  <c r="BK7" i="15"/>
  <c r="CE7" i="15" s="1"/>
  <c r="Q19" i="11" s="1"/>
  <c r="R19" i="11" s="1"/>
  <c r="BK48" i="15"/>
  <c r="BK49" i="15"/>
  <c r="BK73" i="15"/>
  <c r="BK15" i="1"/>
  <c r="BM20" i="15"/>
  <c r="CG20" i="15" s="1"/>
  <c r="Q32" i="13" s="1"/>
  <c r="R32" i="13" s="1"/>
  <c r="BH26" i="15"/>
  <c r="BF65" i="15"/>
  <c r="BK63" i="15"/>
  <c r="BK98" i="15"/>
  <c r="BJ82" i="15"/>
  <c r="BG96" i="15"/>
  <c r="BH49" i="15"/>
  <c r="BF47" i="15"/>
  <c r="BK21" i="15"/>
  <c r="CE21" i="15" s="1"/>
  <c r="Q33" i="11" s="1"/>
  <c r="R33" i="11" s="1"/>
  <c r="BK66" i="15"/>
  <c r="BL104" i="15"/>
  <c r="BM102" i="15"/>
  <c r="BH25" i="15"/>
  <c r="BF27" i="15"/>
  <c r="BO9" i="1"/>
  <c r="CI9" i="1" s="1"/>
  <c r="B22" i="6" s="1"/>
  <c r="D22" i="6" s="1"/>
  <c r="BE16" i="15"/>
  <c r="BY16" i="15" s="1"/>
  <c r="Q28" i="9" s="1"/>
  <c r="R28" i="9" s="1"/>
  <c r="BM26" i="1"/>
  <c r="BS33" i="1"/>
  <c r="BN38" i="1"/>
  <c r="BR69" i="1"/>
  <c r="BP55" i="1"/>
  <c r="BP102" i="1"/>
  <c r="BP14" i="1"/>
  <c r="BL18" i="15"/>
  <c r="CF18" i="15" s="1"/>
  <c r="Q30" i="12" s="1"/>
  <c r="R30" i="12" s="1"/>
  <c r="BM72" i="1"/>
  <c r="BM73" i="1"/>
  <c r="BE10" i="15"/>
  <c r="BY10" i="15" s="1"/>
  <c r="BM99" i="1"/>
  <c r="BM67" i="1"/>
  <c r="BR21" i="1"/>
  <c r="BM22" i="1"/>
  <c r="BT22" i="1" s="1"/>
  <c r="BN98" i="1"/>
  <c r="BS35" i="1"/>
  <c r="BM28" i="1"/>
  <c r="BK16" i="15"/>
  <c r="CE16" i="15" s="1"/>
  <c r="Q28" i="11" s="1"/>
  <c r="R28" i="11" s="1"/>
  <c r="BQ59" i="1"/>
  <c r="BQ87" i="1"/>
  <c r="BQ19" i="1"/>
  <c r="BQ82" i="1"/>
  <c r="BQ37" i="1"/>
  <c r="BQ58" i="1"/>
  <c r="BQ85" i="1"/>
  <c r="BQ99" i="1"/>
  <c r="BQ88" i="1"/>
  <c r="BK43" i="15"/>
  <c r="BK99" i="15"/>
  <c r="BQ10" i="1"/>
  <c r="BK32" i="15"/>
  <c r="BK68" i="15"/>
  <c r="BK39" i="15"/>
  <c r="BK103" i="15"/>
  <c r="BS50" i="1"/>
  <c r="BG104" i="15"/>
  <c r="BH30" i="15"/>
  <c r="BF96" i="15"/>
  <c r="BK72" i="15"/>
  <c r="BN43" i="1"/>
  <c r="BE62" i="15"/>
  <c r="BK20" i="15"/>
  <c r="CE20" i="15" s="1"/>
  <c r="Q32" i="11" s="1"/>
  <c r="R32" i="11" s="1"/>
  <c r="BH42" i="15"/>
  <c r="BF48" i="15"/>
  <c r="BK27" i="15"/>
  <c r="BK97" i="15"/>
  <c r="BJ27" i="15"/>
  <c r="BG50" i="15"/>
  <c r="BH62" i="15"/>
  <c r="BF64" i="15"/>
  <c r="BF14" i="15"/>
  <c r="BZ14" i="15" s="1"/>
  <c r="Q26" i="7" s="1"/>
  <c r="R26" i="7" s="1"/>
  <c r="BH6" i="15"/>
  <c r="BK98" i="1"/>
  <c r="BK95" i="1"/>
  <c r="BL97" i="1"/>
  <c r="BL25" i="1"/>
  <c r="BR43" i="1"/>
  <c r="BT43" i="1" s="1"/>
  <c r="BP86" i="1"/>
  <c r="BF13" i="15"/>
  <c r="BN62" i="1"/>
  <c r="BS13" i="1"/>
  <c r="BR58" i="1"/>
  <c r="BP57" i="1"/>
  <c r="BM51" i="1"/>
  <c r="BP98" i="1"/>
  <c r="BR10" i="1"/>
  <c r="BN61" i="1"/>
  <c r="BR23" i="1"/>
  <c r="BM90" i="1"/>
  <c r="BN83" i="1"/>
  <c r="BK9" i="1"/>
  <c r="CE9" i="1" s="1"/>
  <c r="B22" i="9" s="1"/>
  <c r="BL10" i="15"/>
  <c r="CF10" i="15" s="1"/>
  <c r="Q22" i="12" s="1"/>
  <c r="R22" i="12" s="1"/>
  <c r="BL14" i="15"/>
  <c r="CF14" i="15" s="1"/>
  <c r="Q26" i="12" s="1"/>
  <c r="R26" i="12" s="1"/>
  <c r="BS37" i="1"/>
  <c r="BL63" i="1"/>
  <c r="BP17" i="1"/>
  <c r="BM61" i="1"/>
  <c r="BN58" i="1"/>
  <c r="BN54" i="1"/>
  <c r="BK75" i="1"/>
  <c r="BN97" i="1"/>
  <c r="BN67" i="1"/>
  <c r="BM58" i="1"/>
  <c r="BL43" i="1"/>
  <c r="BS38" i="1"/>
  <c r="BR19" i="1"/>
  <c r="BN5" i="1"/>
  <c r="BL58" i="1"/>
  <c r="BK35" i="1"/>
  <c r="BT35" i="1" s="1"/>
  <c r="BL56" i="15"/>
  <c r="BE24" i="15"/>
  <c r="BM66" i="15"/>
  <c r="BR72" i="1"/>
  <c r="BL47" i="15"/>
  <c r="BJ90" i="15"/>
  <c r="BM97" i="15"/>
  <c r="BL55" i="15"/>
  <c r="BJ94" i="15"/>
  <c r="BM81" i="15"/>
  <c r="BG90" i="15"/>
  <c r="BO96" i="1"/>
  <c r="BK6" i="15"/>
  <c r="BQ51" i="1"/>
  <c r="BQ71" i="1"/>
  <c r="BQ15" i="1"/>
  <c r="BT15" i="1" s="1"/>
  <c r="BQ74" i="1"/>
  <c r="BQ17" i="1"/>
  <c r="BQ54" i="1"/>
  <c r="BQ63" i="1"/>
  <c r="BQ93" i="1"/>
  <c r="BQ25" i="1"/>
  <c r="BK104" i="15"/>
  <c r="BK57" i="15"/>
  <c r="BQ83" i="1"/>
  <c r="BK31" i="15"/>
  <c r="BK62" i="15"/>
  <c r="BK77" i="15"/>
  <c r="BK84" i="15"/>
  <c r="BI74" i="15"/>
  <c r="BG33" i="15"/>
  <c r="BH63" i="15"/>
  <c r="BF87" i="15"/>
  <c r="BK79" i="15"/>
  <c r="BN53" i="1"/>
  <c r="BE83" i="15"/>
  <c r="BK34" i="15"/>
  <c r="BH40" i="15"/>
  <c r="BN8" i="1"/>
  <c r="BG9" i="15"/>
  <c r="CA9" i="15" s="1"/>
  <c r="Q21" i="8" s="1"/>
  <c r="R21" i="8" s="1"/>
  <c r="BK14" i="15"/>
  <c r="CE14" i="15" s="1"/>
  <c r="Q26" i="11" s="1"/>
  <c r="R26" i="11" s="1"/>
  <c r="BQ103" i="1"/>
  <c r="BK10" i="15"/>
  <c r="CE10" i="15" s="1"/>
  <c r="Q22" i="11" s="1"/>
  <c r="R22" i="11" s="1"/>
  <c r="BQ11" i="1"/>
  <c r="BT11" i="1" s="1"/>
  <c r="BQ42" i="1"/>
  <c r="BT42" i="1" s="1"/>
  <c r="BQ75" i="1"/>
  <c r="BT75" i="1" s="1"/>
  <c r="BQ50" i="1"/>
  <c r="BQ47" i="1"/>
  <c r="BQ55" i="1"/>
  <c r="BQ29" i="1"/>
  <c r="BT29" i="1" s="1"/>
  <c r="BK45" i="15"/>
  <c r="BK80" i="15"/>
  <c r="BQ39" i="1"/>
  <c r="BT39" i="1" s="1"/>
  <c r="BK46" i="15"/>
  <c r="BK75" i="15"/>
  <c r="BK28" i="15"/>
  <c r="BK94" i="15"/>
  <c r="BL103" i="15"/>
  <c r="BG98" i="15"/>
  <c r="BH52" i="15"/>
  <c r="BF90" i="15"/>
  <c r="BK41" i="15"/>
  <c r="BK18" i="1"/>
  <c r="BM46" i="15"/>
  <c r="BK38" i="15"/>
  <c r="BH78" i="15"/>
  <c r="BF80" i="15"/>
  <c r="BK29" i="15"/>
  <c r="BK102" i="15"/>
  <c r="BE26" i="15"/>
  <c r="BG67" i="15"/>
  <c r="BH94" i="15"/>
  <c r="BF62" i="15"/>
  <c r="BJ13" i="15"/>
  <c r="BJ17" i="15"/>
  <c r="CD17" i="15" s="1"/>
  <c r="Q29" i="10" s="1"/>
  <c r="R29" i="10" s="1"/>
  <c r="BL57" i="1"/>
  <c r="BS71" i="1"/>
  <c r="BN37" i="1"/>
  <c r="BK93" i="1"/>
  <c r="BN23" i="1"/>
  <c r="BT23" i="1" s="1"/>
  <c r="BM62" i="1"/>
  <c r="BH16" i="15"/>
  <c r="CB16" i="15" s="1"/>
  <c r="Q28" i="3" s="1"/>
  <c r="R28" i="3" s="1"/>
  <c r="BJ9" i="15"/>
  <c r="CD9" i="15" s="1"/>
  <c r="Q21" i="10" s="1"/>
  <c r="R21" i="10" s="1"/>
  <c r="BM69" i="1"/>
  <c r="BK79" i="1"/>
  <c r="BT79" i="1" s="1"/>
  <c r="BL69" i="1"/>
  <c r="BK48" i="1"/>
  <c r="BP31" i="1"/>
  <c r="BT31" i="1" s="1"/>
  <c r="BK70" i="1"/>
  <c r="BL85" i="1"/>
  <c r="BP99" i="1"/>
  <c r="BR5" i="1"/>
  <c r="BS62" i="1"/>
  <c r="CA61" i="1"/>
  <c r="CA97" i="1"/>
  <c r="BU46" i="15"/>
  <c r="BU23" i="15"/>
  <c r="BU50" i="15"/>
  <c r="CA12" i="1"/>
  <c r="CA70" i="1"/>
  <c r="CA42" i="1"/>
  <c r="BU88" i="15"/>
  <c r="BU82" i="15"/>
  <c r="CA92" i="1"/>
  <c r="BW100" i="1"/>
  <c r="BU85" i="15"/>
  <c r="CA24" i="1"/>
  <c r="CA57" i="1"/>
  <c r="BW74" i="15"/>
  <c r="BU24" i="15"/>
  <c r="CC104" i="1"/>
  <c r="BW50" i="15"/>
  <c r="CC25" i="1"/>
  <c r="CC39" i="1"/>
  <c r="BW30" i="15"/>
  <c r="BW15" i="15"/>
  <c r="BU89" i="15"/>
  <c r="CA32" i="1"/>
  <c r="CA81" i="1"/>
  <c r="CC23" i="1"/>
  <c r="CA30" i="1"/>
  <c r="BW90" i="1"/>
  <c r="BU65" i="15"/>
  <c r="BW100" i="15"/>
  <c r="BW22" i="15"/>
  <c r="BW91" i="15"/>
  <c r="CA85" i="1"/>
  <c r="BU26" i="15"/>
  <c r="BU93" i="15"/>
  <c r="BU71" i="15"/>
  <c r="CA8" i="1"/>
  <c r="CK8" i="1" s="1"/>
  <c r="B21" i="11" s="1"/>
  <c r="C21" i="11" s="1"/>
  <c r="CA36" i="1"/>
  <c r="CA94" i="1"/>
  <c r="CA95" i="1"/>
  <c r="CA22" i="1"/>
  <c r="BU38" i="15"/>
  <c r="BW48" i="15"/>
  <c r="BW53" i="15"/>
  <c r="BW8" i="15"/>
  <c r="BW64" i="15"/>
  <c r="BW46" i="15"/>
  <c r="BW42" i="15"/>
  <c r="CC28" i="1"/>
  <c r="CA14" i="1"/>
  <c r="CC69" i="1"/>
  <c r="CA96" i="1"/>
  <c r="CA23" i="1"/>
  <c r="BW72" i="15"/>
  <c r="BU99" i="15"/>
  <c r="BW17" i="15"/>
  <c r="BQ9" i="15"/>
  <c r="BW59" i="15"/>
  <c r="BZ56" i="1"/>
  <c r="CA104" i="1"/>
  <c r="Q34" i="9"/>
  <c r="R34" i="9" s="1"/>
  <c r="AD6" i="1"/>
  <c r="AF6" i="1"/>
  <c r="BM84" i="1"/>
  <c r="AI6" i="1"/>
  <c r="AK6" i="1"/>
  <c r="AM6" i="1"/>
  <c r="AJ6" i="1"/>
  <c r="AH6" i="1"/>
  <c r="AE6" i="1"/>
  <c r="N82" i="14"/>
  <c r="N80" i="14"/>
  <c r="N81" i="14"/>
  <c r="N79" i="14"/>
  <c r="N75" i="14"/>
  <c r="N76" i="14"/>
  <c r="BV50" i="15"/>
  <c r="CB56" i="1"/>
  <c r="CB73" i="1"/>
  <c r="BV68" i="15"/>
  <c r="BV32" i="15"/>
  <c r="BV56" i="15"/>
  <c r="CB58" i="1"/>
  <c r="BV8" i="15"/>
  <c r="BV27" i="15"/>
  <c r="BV46" i="15"/>
  <c r="CB34" i="1"/>
  <c r="BR67" i="15"/>
  <c r="CB71" i="1"/>
  <c r="CB93" i="1"/>
  <c r="CC41" i="1"/>
  <c r="CC8" i="1"/>
  <c r="CM8" i="1" s="1"/>
  <c r="B21" i="13" s="1"/>
  <c r="C21" i="13" s="1"/>
  <c r="CC24" i="1"/>
  <c r="CC22" i="1"/>
  <c r="CC67" i="1"/>
  <c r="CB45" i="1"/>
  <c r="CB89" i="1"/>
  <c r="CB21" i="1"/>
  <c r="CB7" i="1"/>
  <c r="CC58" i="1"/>
  <c r="CB37" i="1"/>
  <c r="CB97" i="1"/>
  <c r="CC93" i="1"/>
  <c r="BW92" i="15"/>
  <c r="BW65" i="15"/>
  <c r="BW19" i="15"/>
  <c r="BV71" i="15"/>
  <c r="BV81" i="15"/>
  <c r="BW13" i="15"/>
  <c r="CG13" i="15" s="1"/>
  <c r="Q25" i="13" s="1"/>
  <c r="R25" i="13" s="1"/>
  <c r="BW32" i="15"/>
  <c r="BV40" i="15"/>
  <c r="BV84" i="15"/>
  <c r="BW47" i="15"/>
  <c r="BV104" i="15"/>
  <c r="CB53" i="1"/>
  <c r="CC66" i="1"/>
  <c r="CC7" i="1"/>
  <c r="CC19" i="1"/>
  <c r="CC43" i="1"/>
  <c r="CB95" i="1"/>
  <c r="CB9" i="1"/>
  <c r="CB44" i="1"/>
  <c r="CB38" i="1"/>
  <c r="CC11" i="1"/>
  <c r="CC34" i="1"/>
  <c r="BV95" i="15"/>
  <c r="BR61" i="15"/>
  <c r="CB43" i="1"/>
  <c r="CB65" i="1"/>
  <c r="CB35" i="1"/>
  <c r="CB90" i="1"/>
  <c r="BV98" i="15"/>
  <c r="BV89" i="15"/>
  <c r="BV92" i="15"/>
  <c r="BV23" i="15"/>
  <c r="BV36" i="15"/>
  <c r="BV66" i="15"/>
  <c r="BV75" i="15"/>
  <c r="CB102" i="1"/>
  <c r="CB12" i="1"/>
  <c r="CB30" i="1"/>
  <c r="BV74" i="15"/>
  <c r="BV103" i="15"/>
  <c r="BV88" i="15"/>
  <c r="BP100" i="1"/>
  <c r="BL20" i="1"/>
  <c r="BR20" i="1"/>
  <c r="BN16" i="1"/>
  <c r="BM96" i="1"/>
  <c r="BK60" i="1"/>
  <c r="BQ60" i="1"/>
  <c r="BS68" i="1"/>
  <c r="BT68" i="1" s="1"/>
  <c r="BS32" i="1"/>
  <c r="BP80" i="1"/>
  <c r="BR64" i="1"/>
  <c r="BV100" i="15"/>
  <c r="CB57" i="1"/>
  <c r="CB72" i="1"/>
  <c r="BV86" i="15"/>
  <c r="CB40" i="1"/>
  <c r="BV38" i="15"/>
  <c r="BV18" i="15"/>
  <c r="CB104" i="1"/>
  <c r="CB77" i="1"/>
  <c r="CB63" i="1"/>
  <c r="BV73" i="15"/>
  <c r="BV19" i="15"/>
  <c r="BR64" i="15"/>
  <c r="CB48" i="1"/>
  <c r="CB49" i="1"/>
  <c r="CB20" i="1"/>
  <c r="BV49" i="15"/>
  <c r="BV33" i="15"/>
  <c r="BV57" i="15"/>
  <c r="BV96" i="15"/>
  <c r="BV72" i="15"/>
  <c r="CB36" i="1"/>
  <c r="CB81" i="1"/>
  <c r="CC74" i="1"/>
  <c r="CC31" i="1"/>
  <c r="CC62" i="1"/>
  <c r="CB51" i="1"/>
  <c r="CB42" i="1"/>
  <c r="CB87" i="1"/>
  <c r="CB18" i="1"/>
  <c r="CB66" i="1"/>
  <c r="CB10" i="1"/>
  <c r="CC40" i="1"/>
  <c r="CB46" i="1"/>
  <c r="BW96" i="15"/>
  <c r="BV85" i="15"/>
  <c r="CC18" i="1"/>
  <c r="BV35" i="15"/>
  <c r="BV47" i="15"/>
  <c r="BV59" i="15"/>
  <c r="BV30" i="15"/>
  <c r="CC96" i="1"/>
  <c r="CC26" i="1"/>
  <c r="CC49" i="1"/>
  <c r="CB27" i="1"/>
  <c r="CC72" i="1"/>
  <c r="CB59" i="1"/>
  <c r="CB82" i="1"/>
  <c r="BV69" i="15"/>
  <c r="BP44" i="1"/>
  <c r="BP12" i="1"/>
  <c r="BT12" i="1" s="1"/>
  <c r="BL44" i="1"/>
  <c r="BS80" i="1"/>
  <c r="BP72" i="1"/>
  <c r="BO21" i="15"/>
  <c r="BU58" i="1"/>
  <c r="BW90" i="15"/>
  <c r="BW102" i="15"/>
  <c r="CC68" i="1"/>
  <c r="BV52" i="15"/>
  <c r="CB5" i="1"/>
  <c r="CL5" i="1" s="1"/>
  <c r="B18" i="12" s="1"/>
  <c r="BV5" i="15"/>
  <c r="CB50" i="1"/>
  <c r="CB67" i="1"/>
  <c r="BV80" i="15"/>
  <c r="BV64" i="15"/>
  <c r="BV24" i="15"/>
  <c r="BU79" i="15"/>
  <c r="BU47" i="15"/>
  <c r="CA90" i="1"/>
  <c r="BU73" i="15"/>
  <c r="BU41" i="15"/>
  <c r="BU36" i="15"/>
  <c r="BU29" i="15"/>
  <c r="E43" i="14"/>
  <c r="F60" i="14" s="1"/>
  <c r="C18" i="12"/>
  <c r="C22" i="10"/>
  <c r="BW23" i="1"/>
  <c r="BW71" i="1"/>
  <c r="BQ47" i="15"/>
  <c r="BZ61" i="1"/>
  <c r="BZ43" i="1"/>
  <c r="BW28" i="1"/>
  <c r="BQ49" i="15"/>
  <c r="BT7" i="15"/>
  <c r="BS85" i="15"/>
  <c r="BZ16" i="1"/>
  <c r="BT74" i="15"/>
  <c r="BZ91" i="1"/>
  <c r="BZ93" i="1"/>
  <c r="BY34" i="1"/>
  <c r="BQ100" i="15"/>
  <c r="BW84" i="1"/>
  <c r="BQ26" i="15"/>
  <c r="BZ77" i="1"/>
  <c r="BT95" i="15"/>
  <c r="BW9" i="1"/>
  <c r="BW103" i="1"/>
  <c r="BT92" i="15"/>
  <c r="BT57" i="15"/>
  <c r="CB83" i="1"/>
  <c r="CB25" i="1"/>
  <c r="CB55" i="1"/>
  <c r="CB84" i="1"/>
  <c r="BV87" i="15"/>
  <c r="BV91" i="15"/>
  <c r="BW49" i="15"/>
  <c r="CB31" i="1"/>
  <c r="CB33" i="1"/>
  <c r="BV61" i="15"/>
  <c r="BT91" i="15"/>
  <c r="BT101" i="15"/>
  <c r="BZ90" i="1"/>
  <c r="BQ51" i="15"/>
  <c r="BT79" i="15"/>
  <c r="BZ32" i="1"/>
  <c r="BZ49" i="1"/>
  <c r="BV78" i="15"/>
  <c r="BV22" i="15"/>
  <c r="BV62" i="15"/>
  <c r="CB24" i="1"/>
  <c r="CB16" i="1"/>
  <c r="BW43" i="15"/>
  <c r="BT85" i="15"/>
  <c r="BZ89" i="1"/>
  <c r="BZ42" i="1"/>
  <c r="BT22" i="15"/>
  <c r="BT96" i="15"/>
  <c r="BQ10" i="15"/>
  <c r="BQ20" i="15"/>
  <c r="BZ48" i="1"/>
  <c r="BT77" i="15"/>
  <c r="BT31" i="15"/>
  <c r="BQ58" i="15"/>
  <c r="BV6" i="15"/>
  <c r="BZ67" i="1"/>
  <c r="CB94" i="1"/>
  <c r="BW63" i="15"/>
  <c r="BZ88" i="1"/>
  <c r="BZ59" i="1"/>
  <c r="BT63" i="15"/>
  <c r="BZ35" i="1"/>
  <c r="BQ21" i="15"/>
  <c r="BT76" i="15"/>
  <c r="BQ78" i="15"/>
  <c r="BW52" i="1"/>
  <c r="BZ83" i="1"/>
  <c r="BW30" i="1"/>
  <c r="BT42" i="15"/>
  <c r="BZ95" i="1"/>
  <c r="BW27" i="1"/>
  <c r="BW39" i="1"/>
  <c r="BQ30" i="15"/>
  <c r="BQ60" i="15"/>
  <c r="CB68" i="1"/>
  <c r="BW72" i="1"/>
  <c r="CC21" i="1"/>
  <c r="BV82" i="15"/>
  <c r="BV43" i="15"/>
  <c r="BU31" i="15"/>
  <c r="BV21" i="15"/>
  <c r="CC48" i="1"/>
  <c r="CB6" i="1"/>
  <c r="BV34" i="15"/>
  <c r="BZ22" i="1"/>
  <c r="BZ36" i="1"/>
  <c r="BT41" i="15"/>
  <c r="BW40" i="1"/>
  <c r="BT35" i="15"/>
  <c r="BZ55" i="1"/>
  <c r="BY104" i="1"/>
  <c r="BZ63" i="1"/>
  <c r="BZ98" i="1"/>
  <c r="BZ28" i="1"/>
  <c r="BZ73" i="1"/>
  <c r="BZ51" i="1"/>
  <c r="BZ85" i="1"/>
  <c r="BS93" i="15"/>
  <c r="BZ33" i="1"/>
  <c r="BS26" i="15"/>
  <c r="BZ71" i="1"/>
  <c r="BZ44" i="1"/>
  <c r="BX15" i="1"/>
  <c r="BW48" i="1"/>
  <c r="BQ23" i="15"/>
  <c r="BZ17" i="1"/>
  <c r="BW69" i="1"/>
  <c r="BP60" i="15"/>
  <c r="BQ93" i="15"/>
  <c r="CA86" i="1"/>
  <c r="BX37" i="1"/>
  <c r="BV80" i="1"/>
  <c r="BZ78" i="1"/>
  <c r="BU39" i="15"/>
  <c r="BR91" i="15"/>
  <c r="BP20" i="15"/>
  <c r="BP94" i="15"/>
  <c r="BW55" i="1"/>
  <c r="BO94" i="15"/>
  <c r="BQ11" i="15"/>
  <c r="BR18" i="15"/>
  <c r="BU18" i="1"/>
  <c r="BW47" i="1"/>
  <c r="BS41" i="15"/>
  <c r="BZ104" i="1"/>
  <c r="BW82" i="1"/>
  <c r="BQ34" i="15"/>
  <c r="BT68" i="15"/>
  <c r="BT32" i="15"/>
  <c r="CA73" i="1"/>
  <c r="CA59" i="1"/>
  <c r="BT88" i="15"/>
  <c r="BU90" i="15"/>
  <c r="BO53" i="15"/>
  <c r="BQ97" i="15"/>
  <c r="BZ8" i="1"/>
  <c r="CJ8" i="1" s="1"/>
  <c r="B21" i="10" s="1"/>
  <c r="C21" i="10" s="1"/>
  <c r="CA99" i="1"/>
  <c r="BU91" i="1"/>
  <c r="BT54" i="15"/>
  <c r="BV104" i="1"/>
  <c r="BV50" i="1"/>
  <c r="BZ86" i="1"/>
  <c r="BZ37" i="1"/>
  <c r="CA79" i="1"/>
  <c r="BW36" i="1"/>
  <c r="BT51" i="15"/>
  <c r="BQ74" i="15"/>
  <c r="BO9" i="15"/>
  <c r="BQ17" i="15"/>
  <c r="BU11" i="15"/>
  <c r="BT58" i="15"/>
  <c r="BX12" i="1"/>
  <c r="CA66" i="1"/>
  <c r="BT83" i="15"/>
  <c r="BZ75" i="1"/>
  <c r="BY42" i="1"/>
  <c r="BW38" i="1"/>
  <c r="BW14" i="15"/>
  <c r="BQ42" i="15"/>
  <c r="BO43" i="15"/>
  <c r="BV67" i="15"/>
  <c r="CC103" i="1"/>
  <c r="CB54" i="1"/>
  <c r="CB79" i="1"/>
  <c r="BV79" i="15"/>
  <c r="BY45" i="1"/>
  <c r="BT49" i="15"/>
  <c r="BY97" i="1"/>
  <c r="BX33" i="1"/>
  <c r="BT89" i="15"/>
  <c r="BT48" i="15"/>
  <c r="BZ64" i="1"/>
  <c r="BZ102" i="1"/>
  <c r="BR102" i="15"/>
  <c r="BZ40" i="1"/>
  <c r="BW53" i="1"/>
  <c r="BW42" i="1"/>
  <c r="BT44" i="15"/>
  <c r="BZ87" i="1"/>
  <c r="BZ38" i="1"/>
  <c r="BW35" i="1"/>
  <c r="BU44" i="15"/>
  <c r="BP50" i="15"/>
  <c r="BT38" i="15"/>
  <c r="BZ103" i="1"/>
  <c r="BV94" i="1"/>
  <c r="BZ15" i="1"/>
  <c r="BW29" i="1"/>
  <c r="BQ71" i="15"/>
  <c r="BU20" i="15"/>
  <c r="BU87" i="15"/>
  <c r="CA100" i="1"/>
  <c r="BQ25" i="15"/>
  <c r="BS16" i="15"/>
  <c r="BT50" i="15"/>
  <c r="BW37" i="1"/>
  <c r="BU51" i="15"/>
  <c r="BR51" i="15"/>
  <c r="BT70" i="15"/>
  <c r="BZ25" i="1"/>
  <c r="BU94" i="15"/>
  <c r="BU16" i="15"/>
  <c r="BT52" i="15"/>
  <c r="BX32" i="1"/>
  <c r="BO38" i="15"/>
  <c r="BU37" i="15"/>
  <c r="BS63" i="15"/>
  <c r="BR75" i="15"/>
  <c r="BW63" i="1"/>
  <c r="BU91" i="15"/>
  <c r="BT18" i="15"/>
  <c r="BT53" i="15"/>
  <c r="BQ67" i="15"/>
  <c r="BT13" i="15"/>
  <c r="CD13" i="15" s="1"/>
  <c r="Q25" i="10" s="1"/>
  <c r="R25" i="10" s="1"/>
  <c r="BY22" i="1"/>
  <c r="CA47" i="1"/>
  <c r="BZ50" i="1"/>
  <c r="BZ81" i="1"/>
  <c r="BV24" i="1"/>
  <c r="BZ66" i="1"/>
  <c r="BZ11" i="1"/>
  <c r="BW96" i="1"/>
  <c r="BW86" i="1"/>
  <c r="BW93" i="1"/>
  <c r="BU76" i="15"/>
  <c r="BO51" i="15"/>
  <c r="BT55" i="15"/>
  <c r="BR12" i="15"/>
  <c r="BR76" i="15"/>
  <c r="BV19" i="1"/>
  <c r="CA84" i="1"/>
  <c r="BT10" i="15"/>
  <c r="BW68" i="1"/>
  <c r="BU62" i="15"/>
  <c r="BV13" i="15"/>
  <c r="CF13" i="15" s="1"/>
  <c r="Q25" i="12" s="1"/>
  <c r="R25" i="12" s="1"/>
  <c r="BV7" i="15"/>
  <c r="BT47" i="15"/>
  <c r="BU97" i="15"/>
  <c r="CA51" i="1"/>
  <c r="CB41" i="1"/>
  <c r="CA89" i="1"/>
  <c r="BV101" i="15"/>
  <c r="BR78" i="15"/>
  <c r="BX17" i="1"/>
  <c r="BT21" i="15"/>
  <c r="BT23" i="15"/>
  <c r="BR10" i="15"/>
  <c r="BW11" i="1"/>
  <c r="BT46" i="15"/>
  <c r="BT81" i="15"/>
  <c r="BW81" i="1"/>
  <c r="BZ39" i="1"/>
  <c r="BS57" i="15"/>
  <c r="BQ31" i="15"/>
  <c r="BT86" i="15"/>
  <c r="BR77" i="15"/>
  <c r="BX90" i="1"/>
  <c r="BT11" i="15"/>
  <c r="BS9" i="15"/>
  <c r="BQ6" i="15"/>
  <c r="BQ45" i="15"/>
  <c r="BY87" i="1"/>
  <c r="BZ18" i="1"/>
  <c r="BR28" i="15"/>
  <c r="BT27" i="15"/>
  <c r="BZ74" i="1"/>
  <c r="BT36" i="15"/>
  <c r="BQ90" i="15"/>
  <c r="BT20" i="15"/>
  <c r="BT90" i="15"/>
  <c r="BT72" i="15"/>
  <c r="BY92" i="1"/>
  <c r="BZ20" i="1"/>
  <c r="BW51" i="1"/>
  <c r="BW22" i="1"/>
  <c r="BT24" i="15"/>
  <c r="BU22" i="15"/>
  <c r="CA19" i="1"/>
  <c r="CA13" i="1"/>
  <c r="BU92" i="15"/>
  <c r="BY47" i="1"/>
  <c r="BS36" i="15"/>
  <c r="BS47" i="15"/>
  <c r="BS15" i="15"/>
  <c r="BX30" i="1"/>
  <c r="BR100" i="15"/>
  <c r="BX60" i="1"/>
  <c r="BR19" i="15"/>
  <c r="BX36" i="1"/>
  <c r="BS88" i="15"/>
  <c r="BY99" i="1"/>
  <c r="BY15" i="1"/>
  <c r="BY93" i="1"/>
  <c r="BX5" i="1"/>
  <c r="CH5" i="1" s="1"/>
  <c r="B18" i="3" s="1"/>
  <c r="C18" i="3" s="1"/>
  <c r="BR36" i="15"/>
  <c r="BX93" i="1"/>
  <c r="BX82" i="1"/>
  <c r="BS12" i="15"/>
  <c r="BR23" i="15"/>
  <c r="BS51" i="15"/>
  <c r="BR94" i="15"/>
  <c r="BX78" i="1"/>
  <c r="BR9" i="15"/>
  <c r="BS38" i="15"/>
  <c r="BS61" i="15"/>
  <c r="BY78" i="1"/>
  <c r="BS67" i="15"/>
  <c r="BR73" i="15"/>
  <c r="BX49" i="1"/>
  <c r="BY12" i="1"/>
  <c r="BS81" i="15"/>
  <c r="BR84" i="15"/>
  <c r="BY56" i="1"/>
  <c r="BY68" i="1"/>
  <c r="BS96" i="15"/>
  <c r="BS49" i="15"/>
  <c r="BY36" i="1"/>
  <c r="BY59" i="1"/>
  <c r="BS104" i="15"/>
  <c r="BS45" i="15"/>
  <c r="BX71" i="1"/>
  <c r="BY20" i="1"/>
  <c r="BS71" i="15"/>
  <c r="BX50" i="1"/>
  <c r="BR16" i="15"/>
  <c r="BR47" i="15"/>
  <c r="BR59" i="15"/>
  <c r="BS59" i="15"/>
  <c r="BR79" i="15"/>
  <c r="BR17" i="15"/>
  <c r="BX43" i="1"/>
  <c r="BX91" i="1"/>
  <c r="BY91" i="1"/>
  <c r="BR50" i="15"/>
  <c r="BR13" i="15"/>
  <c r="CB13" i="15" s="1"/>
  <c r="Q25" i="3" s="1"/>
  <c r="R25" i="3" s="1"/>
  <c r="BS103" i="15"/>
  <c r="BY21" i="1"/>
  <c r="BR30" i="15"/>
  <c r="BR52" i="15"/>
  <c r="BR57" i="15"/>
  <c r="BS90" i="15"/>
  <c r="BS78" i="15"/>
  <c r="BY64" i="1"/>
  <c r="BR54" i="15"/>
  <c r="BS91" i="15"/>
  <c r="BX97" i="1"/>
  <c r="BY9" i="1"/>
  <c r="BS42" i="15"/>
  <c r="BY61" i="1"/>
  <c r="BY86" i="1"/>
  <c r="BO60" i="15"/>
  <c r="BU14" i="1"/>
  <c r="BU36" i="1"/>
  <c r="BO20" i="15"/>
  <c r="BO98" i="15"/>
  <c r="BO31" i="15"/>
  <c r="BU37" i="1"/>
  <c r="BU29" i="1"/>
  <c r="BU35" i="1"/>
  <c r="BO45" i="15"/>
  <c r="BO96" i="15"/>
  <c r="BO56" i="15"/>
  <c r="BO17" i="15"/>
  <c r="BO11" i="15"/>
  <c r="BU11" i="1"/>
  <c r="BO63" i="15"/>
  <c r="BP46" i="15"/>
  <c r="BP61" i="15"/>
  <c r="BP69" i="15"/>
  <c r="BV67" i="1"/>
  <c r="BV52" i="1"/>
  <c r="BP51" i="15"/>
  <c r="BP92" i="15"/>
  <c r="BV14" i="1"/>
  <c r="BP93" i="15"/>
  <c r="BV83" i="1"/>
  <c r="BP47" i="15"/>
  <c r="BV34" i="1"/>
  <c r="BV93" i="1"/>
  <c r="BV82" i="1"/>
  <c r="BV46" i="1"/>
  <c r="BP85" i="15"/>
  <c r="BV99" i="1"/>
  <c r="BU23" i="1"/>
  <c r="BX52" i="1"/>
  <c r="BY83" i="1"/>
  <c r="BY43" i="1"/>
  <c r="BS60" i="15"/>
  <c r="BS13" i="15"/>
  <c r="CC13" i="15" s="1"/>
  <c r="Q25" i="6" s="1"/>
  <c r="R25" i="6" s="1"/>
  <c r="BY38" i="1"/>
  <c r="BS39" i="15"/>
  <c r="BS10" i="15"/>
  <c r="BS46" i="15"/>
  <c r="BY44" i="1"/>
  <c r="BX20" i="1"/>
  <c r="BS17" i="15"/>
  <c r="BY72" i="1"/>
  <c r="BR38" i="15"/>
  <c r="BY55" i="1"/>
  <c r="BS73" i="15"/>
  <c r="BX80" i="1"/>
  <c r="BS24" i="15"/>
  <c r="BS30" i="15"/>
  <c r="BY90" i="1"/>
  <c r="BS18" i="15"/>
  <c r="BY53" i="1"/>
  <c r="BP29" i="15"/>
  <c r="BS79" i="15"/>
  <c r="BR87" i="15"/>
  <c r="BR33" i="15"/>
  <c r="BY28" i="1"/>
  <c r="BP36" i="15"/>
  <c r="BX35" i="1"/>
  <c r="BY66" i="1"/>
  <c r="BR42" i="15"/>
  <c r="BU61" i="1"/>
  <c r="BY96" i="1"/>
  <c r="BV72" i="1"/>
  <c r="BR53" i="15"/>
  <c r="BX46" i="1"/>
  <c r="BR104" i="15"/>
  <c r="BX51" i="1"/>
  <c r="BS94" i="15"/>
  <c r="BY49" i="1"/>
  <c r="BX89" i="1"/>
  <c r="BY32" i="1"/>
  <c r="BP72" i="15"/>
  <c r="BU15" i="15"/>
  <c r="BP35" i="15"/>
  <c r="BS28" i="15"/>
  <c r="BX67" i="1"/>
  <c r="CA62" i="1"/>
  <c r="BX59" i="1"/>
  <c r="BV87" i="1"/>
  <c r="BY74" i="1"/>
  <c r="BY88" i="1"/>
  <c r="BX53" i="1"/>
  <c r="CA98" i="1"/>
  <c r="BS101" i="15"/>
  <c r="BU75" i="15"/>
  <c r="BV89" i="1"/>
  <c r="BR80" i="15"/>
  <c r="CA60" i="1"/>
  <c r="BV56" i="1"/>
  <c r="BP53" i="15"/>
  <c r="BY95" i="1"/>
  <c r="BR103" i="15"/>
  <c r="BY57" i="1"/>
  <c r="BY30" i="1"/>
  <c r="BS65" i="15"/>
  <c r="BR31" i="15"/>
  <c r="BR72" i="15"/>
  <c r="BY80" i="1"/>
  <c r="BO77" i="15"/>
  <c r="BO10" i="15"/>
  <c r="BR49" i="15"/>
  <c r="BO34" i="15"/>
  <c r="BS66" i="15"/>
  <c r="BU96" i="1"/>
  <c r="BP12" i="15"/>
  <c r="BP39" i="15"/>
  <c r="BS34" i="15"/>
  <c r="BV58" i="1"/>
  <c r="BX73" i="1"/>
  <c r="BS87" i="15"/>
  <c r="BR43" i="15"/>
  <c r="BS53" i="15"/>
  <c r="BP30" i="15"/>
  <c r="BV70" i="1"/>
  <c r="BX72" i="1"/>
  <c r="BP63" i="15"/>
  <c r="BY26" i="1"/>
  <c r="BO92" i="15"/>
  <c r="BP32" i="15"/>
  <c r="BU48" i="1"/>
  <c r="BY16" i="1"/>
  <c r="BY33" i="1"/>
  <c r="BS77" i="15"/>
  <c r="BU66" i="15"/>
  <c r="CA83" i="1"/>
  <c r="BU12" i="15"/>
  <c r="BU10" i="15"/>
  <c r="BU95" i="15"/>
  <c r="BU81" i="15"/>
  <c r="CA55" i="1"/>
  <c r="CA102" i="1"/>
  <c r="BU54" i="15"/>
  <c r="BU21" i="15"/>
  <c r="BU7" i="15"/>
  <c r="BU61" i="15"/>
  <c r="CA64" i="1"/>
  <c r="CA48" i="1"/>
  <c r="CA58" i="1"/>
  <c r="BU52" i="15"/>
  <c r="BU101" i="15"/>
  <c r="BU96" i="15"/>
  <c r="CA77" i="1"/>
  <c r="CA78" i="1"/>
  <c r="BU5" i="15"/>
  <c r="CA56" i="1"/>
  <c r="BU30" i="15"/>
  <c r="BU80" i="15"/>
  <c r="BU17" i="15"/>
  <c r="CA27" i="1"/>
  <c r="CA44" i="1"/>
  <c r="CA76" i="1"/>
  <c r="CA34" i="1"/>
  <c r="BU57" i="15"/>
  <c r="BU14" i="15"/>
  <c r="BU48" i="15"/>
  <c r="CA37" i="1"/>
  <c r="CA80" i="1"/>
  <c r="CA91" i="1"/>
  <c r="BU33" i="15"/>
  <c r="CA28" i="1"/>
  <c r="CA71" i="1"/>
  <c r="CA74" i="1"/>
  <c r="BU63" i="15"/>
  <c r="CA16" i="1"/>
  <c r="CA26" i="1"/>
  <c r="CA72" i="1"/>
  <c r="BU9" i="15"/>
  <c r="BU98" i="15"/>
  <c r="CA40" i="1"/>
  <c r="CA39" i="1"/>
  <c r="CA52" i="1"/>
  <c r="BU60" i="15"/>
  <c r="CA43" i="1"/>
  <c r="CA53" i="1"/>
  <c r="BU43" i="15"/>
  <c r="CA75" i="1"/>
  <c r="BU53" i="15"/>
  <c r="BY6" i="1"/>
  <c r="CA17" i="1"/>
  <c r="BV26" i="1"/>
  <c r="BU28" i="1"/>
  <c r="BS55" i="15"/>
  <c r="BY5" i="1"/>
  <c r="CI5" i="1" s="1"/>
  <c r="B18" i="6" s="1"/>
  <c r="C18" i="6" s="1"/>
  <c r="BY70" i="1"/>
  <c r="BY11" i="1"/>
  <c r="BS97" i="15"/>
  <c r="BS72" i="15"/>
  <c r="BS25" i="15"/>
  <c r="BY69" i="1"/>
  <c r="BY48" i="1"/>
  <c r="BY85" i="1"/>
  <c r="BY82" i="1"/>
  <c r="BS102" i="15"/>
  <c r="BY100" i="1"/>
  <c r="BS75" i="15"/>
  <c r="BY63" i="1"/>
  <c r="BS62" i="15"/>
  <c r="BY65" i="1"/>
  <c r="BY14" i="1"/>
  <c r="BY39" i="1"/>
  <c r="BS33" i="15"/>
  <c r="BS29" i="15"/>
  <c r="BY77" i="1"/>
  <c r="BS92" i="15"/>
  <c r="BY4" i="1"/>
  <c r="BY50" i="1"/>
  <c r="BS83" i="15"/>
  <c r="BS82" i="15"/>
  <c r="BS100" i="15"/>
  <c r="BY101" i="1"/>
  <c r="BY10" i="1"/>
  <c r="BS37" i="15"/>
  <c r="BS99" i="15"/>
  <c r="BS32" i="15"/>
  <c r="BS69" i="15"/>
  <c r="BS35" i="15"/>
  <c r="BY51" i="1"/>
  <c r="BY75" i="1"/>
  <c r="BS31" i="15"/>
  <c r="BY31" i="1"/>
  <c r="BS19" i="15"/>
  <c r="BY71" i="1"/>
  <c r="BS54" i="15"/>
  <c r="BY58" i="1"/>
  <c r="BY73" i="1"/>
  <c r="BX14" i="1"/>
  <c r="BX23" i="1"/>
  <c r="BR58" i="15"/>
  <c r="BX19" i="1"/>
  <c r="BR101" i="15"/>
  <c r="BX45" i="1"/>
  <c r="BR97" i="15"/>
  <c r="BX8" i="1"/>
  <c r="CH8" i="1" s="1"/>
  <c r="B21" i="3" s="1"/>
  <c r="C21" i="3" s="1"/>
  <c r="BR65" i="15"/>
  <c r="BR20" i="15"/>
  <c r="BR88" i="15"/>
  <c r="BX102" i="1"/>
  <c r="BR60" i="15"/>
  <c r="BX101" i="1"/>
  <c r="BX27" i="1"/>
  <c r="BX13" i="1"/>
  <c r="BR56" i="15"/>
  <c r="BR44" i="15"/>
  <c r="BR71" i="15"/>
  <c r="BX83" i="1"/>
  <c r="BX9" i="1"/>
  <c r="BX77" i="1"/>
  <c r="BR69" i="15"/>
  <c r="BX94" i="1"/>
  <c r="BX24" i="1"/>
  <c r="BX11" i="1"/>
  <c r="BR66" i="15"/>
  <c r="BR45" i="15"/>
  <c r="BX10" i="1"/>
  <c r="BX48" i="1"/>
  <c r="BX22" i="1"/>
  <c r="BX58" i="1"/>
  <c r="BY40" i="1"/>
  <c r="BX99" i="1"/>
  <c r="BS6" i="15"/>
  <c r="BS27" i="15"/>
  <c r="BX25" i="1"/>
  <c r="BV73" i="1"/>
  <c r="BX68" i="1"/>
  <c r="BR62" i="15"/>
  <c r="BR63" i="15"/>
  <c r="BX95" i="1"/>
  <c r="BX44" i="1"/>
  <c r="BO79" i="15"/>
  <c r="BY8" i="1"/>
  <c r="CI8" i="1" s="1"/>
  <c r="B21" i="6" s="1"/>
  <c r="C21" i="6" s="1"/>
  <c r="BP34" i="15"/>
  <c r="BX21" i="1"/>
  <c r="BS86" i="15"/>
  <c r="BY41" i="1"/>
  <c r="BR99" i="15"/>
  <c r="BP9" i="15"/>
  <c r="BS68" i="15"/>
  <c r="BS7" i="15"/>
  <c r="BR26" i="15"/>
  <c r="BX100" i="1"/>
  <c r="BR81" i="15"/>
  <c r="BP22" i="15"/>
  <c r="BP56" i="15"/>
  <c r="BY24" i="1"/>
  <c r="BP87" i="15"/>
  <c r="BX103" i="1"/>
  <c r="BU10" i="1"/>
  <c r="BR7" i="15"/>
  <c r="BR22" i="15"/>
  <c r="BX16" i="1"/>
  <c r="BR55" i="15"/>
  <c r="BR39" i="15"/>
  <c r="BX64" i="1"/>
  <c r="BR40" i="15"/>
  <c r="BX69" i="1"/>
  <c r="BV97" i="1"/>
  <c r="BY52" i="1"/>
  <c r="BP76" i="15"/>
  <c r="BO78" i="15"/>
  <c r="BO74" i="15"/>
  <c r="BU8" i="15"/>
  <c r="BU64" i="15"/>
  <c r="BS48" i="15"/>
  <c r="BY13" i="1"/>
  <c r="BU90" i="1"/>
  <c r="BY29" i="1"/>
  <c r="BU93" i="1"/>
  <c r="BV9" i="1"/>
  <c r="BY46" i="1"/>
  <c r="BU104" i="15"/>
  <c r="BU70" i="15"/>
  <c r="BZ65" i="1"/>
  <c r="BZ29" i="1"/>
  <c r="BZ31" i="1"/>
  <c r="BZ54" i="1"/>
  <c r="BZ34" i="1"/>
  <c r="BT14" i="15"/>
  <c r="BT6" i="15"/>
  <c r="BT100" i="15"/>
  <c r="BZ79" i="1"/>
  <c r="BT26" i="15"/>
  <c r="BT56" i="15"/>
  <c r="BZ10" i="1"/>
  <c r="BZ13" i="1"/>
  <c r="BZ76" i="1"/>
  <c r="BT66" i="15"/>
  <c r="BT25" i="15"/>
  <c r="BT60" i="15"/>
  <c r="BZ72" i="1"/>
  <c r="BT43" i="15"/>
  <c r="BZ94" i="1"/>
  <c r="BT98" i="15"/>
  <c r="BT62" i="15"/>
  <c r="BZ97" i="1"/>
  <c r="BZ82" i="1"/>
  <c r="BZ46" i="1"/>
  <c r="BT94" i="15"/>
  <c r="BT16" i="15"/>
  <c r="BT34" i="15"/>
  <c r="BT37" i="15"/>
  <c r="BT12" i="15"/>
  <c r="BZ68" i="1"/>
  <c r="BT104" i="15"/>
  <c r="BT75" i="15"/>
  <c r="BT28" i="15"/>
  <c r="BZ70" i="1"/>
  <c r="BZ58" i="1"/>
  <c r="BZ84" i="1"/>
  <c r="BZ30" i="1"/>
  <c r="BT82" i="15"/>
  <c r="BT45" i="15"/>
  <c r="BT61" i="15"/>
  <c r="BT19" i="15"/>
  <c r="BZ57" i="1"/>
  <c r="BS11" i="15"/>
  <c r="BU40" i="15"/>
  <c r="CA49" i="1"/>
  <c r="BP103" i="15"/>
  <c r="BY60" i="1"/>
  <c r="BW19" i="1"/>
  <c r="BQ91" i="15"/>
  <c r="BV9" i="15"/>
  <c r="BV39" i="15"/>
  <c r="BV54" i="15"/>
  <c r="CC60" i="1"/>
  <c r="CC64" i="1"/>
  <c r="CB29" i="1"/>
  <c r="CB74" i="1"/>
  <c r="BQ86" i="15"/>
  <c r="BK36" i="1"/>
  <c r="BS52" i="1"/>
  <c r="BO40" i="1"/>
  <c r="BM16" i="1"/>
  <c r="BT16" i="1" s="1"/>
  <c r="BK76" i="1"/>
  <c r="BK40" i="1"/>
  <c r="BP48" i="1"/>
  <c r="BM88" i="1"/>
  <c r="BS104" i="1"/>
  <c r="BS96" i="1"/>
  <c r="BL28" i="1"/>
  <c r="BT28" i="1" s="1"/>
  <c r="BJ6" i="15"/>
  <c r="BS36" i="1"/>
  <c r="BG8" i="15"/>
  <c r="CA8" i="15" s="1"/>
  <c r="Q20" i="8" s="1"/>
  <c r="R20" i="8" s="1"/>
  <c r="BQ84" i="1"/>
  <c r="CB75" i="1"/>
  <c r="CB92" i="1"/>
  <c r="CB47" i="1"/>
  <c r="BW93" i="15"/>
  <c r="BV90" i="15"/>
  <c r="BO64" i="1"/>
  <c r="BS48" i="1"/>
  <c r="BF6" i="15"/>
  <c r="BM60" i="1"/>
  <c r="BM24" i="1"/>
  <c r="BT24" i="1" s="1"/>
  <c r="BS56" i="1"/>
  <c r="BT56" i="1" s="1"/>
  <c r="BN4" i="1"/>
  <c r="BT4" i="1" s="1"/>
  <c r="BP96" i="1"/>
  <c r="BQ104" i="1"/>
  <c r="BW75" i="1"/>
  <c r="BW44" i="1"/>
  <c r="BQ80" i="15"/>
  <c r="BV31" i="15"/>
  <c r="BV41" i="15"/>
  <c r="CC47" i="1"/>
  <c r="CC29" i="1"/>
  <c r="CC101" i="1"/>
  <c r="CB96" i="1"/>
  <c r="CC15" i="1"/>
  <c r="BV83" i="15"/>
  <c r="BQ44" i="1"/>
  <c r="BT44" i="1" s="1"/>
  <c r="BQ100" i="1"/>
  <c r="BP32" i="1"/>
  <c r="BS74" i="1"/>
  <c r="BT74" i="1" s="1"/>
  <c r="N63" i="14"/>
  <c r="N66" i="14"/>
  <c r="N65" i="14"/>
  <c r="N68" i="14"/>
  <c r="N71" i="14"/>
  <c r="N67" i="14"/>
  <c r="N70" i="14"/>
  <c r="N64" i="14"/>
  <c r="Q19" i="9"/>
  <c r="R19" i="9" s="1"/>
  <c r="Q26" i="9"/>
  <c r="R26" i="9" s="1"/>
  <c r="BW4" i="1"/>
  <c r="BW62" i="1"/>
  <c r="BW89" i="1"/>
  <c r="BW17" i="1"/>
  <c r="BW76" i="1"/>
  <c r="BW5" i="1"/>
  <c r="CG5" i="1" s="1"/>
  <c r="B18" i="8" s="1"/>
  <c r="C18" i="8" s="1"/>
  <c r="BW74" i="1"/>
  <c r="BQ92" i="15"/>
  <c r="BQ76" i="15"/>
  <c r="BW15" i="1"/>
  <c r="BQ48" i="15"/>
  <c r="BW67" i="1"/>
  <c r="BQ65" i="15"/>
  <c r="BW49" i="1"/>
  <c r="BW46" i="1"/>
  <c r="BQ82" i="15"/>
  <c r="BQ88" i="15"/>
  <c r="BW61" i="1"/>
  <c r="BQ18" i="15"/>
  <c r="BW97" i="1"/>
  <c r="BW26" i="1"/>
  <c r="BQ64" i="15"/>
  <c r="BQ54" i="15"/>
  <c r="BQ62" i="15"/>
  <c r="BW58" i="1"/>
  <c r="BW101" i="1"/>
  <c r="BW24" i="1"/>
  <c r="BW8" i="1"/>
  <c r="CG8" i="1" s="1"/>
  <c r="B21" i="8" s="1"/>
  <c r="C21" i="8" s="1"/>
  <c r="BQ69" i="15"/>
  <c r="BQ28" i="15"/>
  <c r="BW20" i="1"/>
  <c r="BQ75" i="15"/>
  <c r="BW73" i="1"/>
  <c r="BQ77" i="15"/>
  <c r="BQ57" i="15"/>
  <c r="BW66" i="1"/>
  <c r="BQ46" i="15"/>
  <c r="BW70" i="1"/>
  <c r="BQ56" i="15"/>
  <c r="BQ89" i="15"/>
  <c r="BQ63" i="15"/>
  <c r="BW85" i="1"/>
  <c r="BQ104" i="15"/>
  <c r="BQ19" i="15"/>
  <c r="BW6" i="1"/>
  <c r="BQ83" i="15"/>
  <c r="BQ8" i="15"/>
  <c r="BQ72" i="15"/>
  <c r="BW92" i="1"/>
  <c r="BW78" i="1"/>
  <c r="BQ44" i="15"/>
  <c r="BQ12" i="15"/>
  <c r="BQ22" i="15"/>
  <c r="BQ103" i="15"/>
  <c r="BQ39" i="15"/>
  <c r="BQ13" i="15"/>
  <c r="CA13" i="15" s="1"/>
  <c r="Q25" i="8" s="1"/>
  <c r="R25" i="8" s="1"/>
  <c r="BQ41" i="15"/>
  <c r="BW21" i="1"/>
  <c r="BQ59" i="15"/>
  <c r="BQ50" i="15"/>
  <c r="BW87" i="1"/>
  <c r="BW32" i="1"/>
  <c r="BQ38" i="15"/>
  <c r="BQ36" i="15"/>
  <c r="BW99" i="1"/>
  <c r="BQ84" i="15"/>
  <c r="BW14" i="1"/>
  <c r="BW95" i="1"/>
  <c r="BW7" i="1"/>
  <c r="BQ61" i="15"/>
  <c r="BQ95" i="15"/>
  <c r="BW77" i="1"/>
  <c r="BQ24" i="15"/>
  <c r="BW80" i="1"/>
  <c r="BW60" i="1"/>
  <c r="BQ68" i="15"/>
  <c r="BQ55" i="15"/>
  <c r="BQ87" i="15"/>
  <c r="BW104" i="1"/>
  <c r="BW12" i="1"/>
  <c r="BW25" i="1"/>
  <c r="BW98" i="1"/>
  <c r="BW94" i="1"/>
  <c r="BQ99" i="15"/>
  <c r="BW102" i="1"/>
  <c r="BQ98" i="15"/>
  <c r="BW88" i="1"/>
  <c r="BQ35" i="15"/>
  <c r="BQ29" i="15"/>
  <c r="BQ52" i="15"/>
  <c r="BQ5" i="15"/>
  <c r="BW31" i="1"/>
  <c r="BW45" i="1"/>
  <c r="BW41" i="1"/>
  <c r="BQ73" i="15"/>
  <c r="BQ96" i="15"/>
  <c r="BQ85" i="15"/>
  <c r="BQ66" i="15"/>
  <c r="BQ33" i="15"/>
  <c r="BQ7" i="15"/>
  <c r="BW50" i="1"/>
  <c r="BW83" i="1"/>
  <c r="BW54" i="1"/>
  <c r="BW34" i="1"/>
  <c r="BQ27" i="15"/>
  <c r="BW91" i="1"/>
  <c r="BQ102" i="15"/>
  <c r="BW64" i="1"/>
  <c r="BQ37" i="15"/>
  <c r="BQ43" i="15"/>
  <c r="BO37" i="15"/>
  <c r="BO76" i="15"/>
  <c r="BO75" i="15"/>
  <c r="BO39" i="15"/>
  <c r="BU7" i="1"/>
  <c r="BU92" i="1"/>
  <c r="BU74" i="1"/>
  <c r="BO103" i="15"/>
  <c r="BU12" i="1"/>
  <c r="BU45" i="1"/>
  <c r="BO30" i="15"/>
  <c r="BO24" i="15"/>
  <c r="BO102" i="15"/>
  <c r="BU50" i="1"/>
  <c r="BU32" i="1"/>
  <c r="BU52" i="1"/>
  <c r="BU76" i="1"/>
  <c r="BU85" i="1"/>
  <c r="BO59" i="15"/>
  <c r="BU5" i="1"/>
  <c r="CE5" i="1" s="1"/>
  <c r="B18" i="9" s="1"/>
  <c r="BU9" i="1"/>
  <c r="BU94" i="1"/>
  <c r="BU22" i="1"/>
  <c r="BU77" i="1"/>
  <c r="BU56" i="1"/>
  <c r="BO25" i="15"/>
  <c r="BO68" i="15"/>
  <c r="BO93" i="15"/>
  <c r="BU104" i="1"/>
  <c r="BU39" i="1"/>
  <c r="BU51" i="1"/>
  <c r="BO69" i="15"/>
  <c r="BO33" i="15"/>
  <c r="BO5" i="15"/>
  <c r="BO81" i="15"/>
  <c r="BO64" i="15"/>
  <c r="BU60" i="1"/>
  <c r="BO46" i="15"/>
  <c r="BU57" i="1"/>
  <c r="BU41" i="1"/>
  <c r="BU62" i="1"/>
  <c r="BO32" i="15"/>
  <c r="BU97" i="1"/>
  <c r="BU53" i="1"/>
  <c r="BO95" i="15"/>
  <c r="BO55" i="15"/>
  <c r="BU13" i="1"/>
  <c r="BU84" i="1"/>
  <c r="BU72" i="1"/>
  <c r="BO40" i="15"/>
  <c r="BO26" i="15"/>
  <c r="BO82" i="15"/>
  <c r="BU26" i="1"/>
  <c r="BU47" i="1"/>
  <c r="BU64" i="1"/>
  <c r="BO28" i="15"/>
  <c r="BO80" i="15"/>
  <c r="BU43" i="1"/>
  <c r="BO16" i="15"/>
  <c r="BO72" i="15"/>
  <c r="BU73" i="1"/>
  <c r="BO90" i="15"/>
  <c r="BO23" i="15"/>
  <c r="BO29" i="15"/>
  <c r="BO7" i="15"/>
  <c r="BO84" i="15"/>
  <c r="BU100" i="1"/>
  <c r="BU99" i="1"/>
  <c r="BU89" i="1"/>
  <c r="BU67" i="1"/>
  <c r="BU98" i="1"/>
  <c r="BO47" i="15"/>
  <c r="BO18" i="15"/>
  <c r="BU69" i="1"/>
  <c r="BU44" i="1"/>
  <c r="BO83" i="15"/>
  <c r="BO52" i="15"/>
  <c r="BO57" i="15"/>
  <c r="BU82" i="1"/>
  <c r="BU102" i="1"/>
  <c r="BU4" i="1"/>
  <c r="BU33" i="1"/>
  <c r="BU16" i="1"/>
  <c r="BU101" i="1"/>
  <c r="BO50" i="15"/>
  <c r="BO36" i="15"/>
  <c r="BO27" i="15"/>
  <c r="BO66" i="15"/>
  <c r="BU66" i="1"/>
  <c r="BU79" i="1"/>
  <c r="BU78" i="1"/>
  <c r="BO67" i="15"/>
  <c r="BO65" i="15"/>
  <c r="BU95" i="1"/>
  <c r="BU83" i="1"/>
  <c r="BO104" i="15"/>
  <c r="BO89" i="15"/>
  <c r="BO91" i="15"/>
  <c r="BU81" i="1"/>
  <c r="BO86" i="15"/>
  <c r="BO85" i="15"/>
  <c r="BU59" i="1"/>
  <c r="BU21" i="1"/>
  <c r="BU65" i="1"/>
  <c r="BU24" i="1"/>
  <c r="BO42" i="15"/>
  <c r="BO73" i="15"/>
  <c r="BO13" i="15"/>
  <c r="BY13" i="15" s="1"/>
  <c r="BU103" i="1"/>
  <c r="BU87" i="1"/>
  <c r="BO48" i="15"/>
  <c r="BO58" i="15"/>
  <c r="BO70" i="15"/>
  <c r="BO101" i="15"/>
  <c r="BU86" i="1"/>
  <c r="BU15" i="1"/>
  <c r="BO6" i="15"/>
  <c r="BU42" i="1"/>
  <c r="BP38" i="15"/>
  <c r="BV48" i="1"/>
  <c r="BV86" i="1"/>
  <c r="BP68" i="15"/>
  <c r="BP104" i="15"/>
  <c r="BV60" i="1"/>
  <c r="BV17" i="1"/>
  <c r="BV102" i="1"/>
  <c r="BV76" i="1"/>
  <c r="BV91" i="1"/>
  <c r="BP27" i="15"/>
  <c r="BV81" i="1"/>
  <c r="BV88" i="1"/>
  <c r="BV54" i="1"/>
  <c r="BV85" i="1"/>
  <c r="BP71" i="15"/>
  <c r="BP18" i="15"/>
  <c r="BV31" i="1"/>
  <c r="BV16" i="1"/>
  <c r="BP65" i="15"/>
  <c r="BP28" i="15"/>
  <c r="BV32" i="1"/>
  <c r="BP102" i="15"/>
  <c r="BP26" i="15"/>
  <c r="BP11" i="15"/>
  <c r="BP79" i="15"/>
  <c r="BP96" i="15"/>
  <c r="BV55" i="1"/>
  <c r="BV63" i="1"/>
  <c r="BP74" i="15"/>
  <c r="BP83" i="15"/>
  <c r="BV53" i="1"/>
  <c r="BV22" i="1"/>
  <c r="BV75" i="1"/>
  <c r="BP57" i="15"/>
  <c r="BP48" i="15"/>
  <c r="BV71" i="1"/>
  <c r="BV100" i="1"/>
  <c r="BP67" i="15"/>
  <c r="BP66" i="15"/>
  <c r="BP82" i="15"/>
  <c r="BV65" i="1"/>
  <c r="BP99" i="15"/>
  <c r="BP84" i="15"/>
  <c r="BP64" i="15"/>
  <c r="BV35" i="1"/>
  <c r="BV66" i="1"/>
  <c r="BP90" i="15"/>
  <c r="BV21" i="1"/>
  <c r="BV44" i="1"/>
  <c r="BV90" i="1"/>
  <c r="BP86" i="15"/>
  <c r="BV27" i="1"/>
  <c r="BP80" i="15"/>
  <c r="BP44" i="15"/>
  <c r="BV103" i="1"/>
  <c r="BP73" i="15"/>
  <c r="BV95" i="1"/>
  <c r="BP49" i="15"/>
  <c r="BV98" i="1"/>
  <c r="BV68" i="1"/>
  <c r="BV84" i="1"/>
  <c r="BP58" i="15"/>
  <c r="BP17" i="15"/>
  <c r="BP14" i="15"/>
  <c r="BP91" i="15"/>
  <c r="BP55" i="15"/>
  <c r="BV7" i="1"/>
  <c r="BV57" i="1"/>
  <c r="BP10" i="15"/>
  <c r="BP54" i="15"/>
  <c r="BV92" i="1"/>
  <c r="BV78" i="1"/>
  <c r="BP23" i="15"/>
  <c r="BP42" i="15"/>
  <c r="BP78" i="15"/>
  <c r="BV13" i="1"/>
  <c r="BP81" i="15"/>
  <c r="BV25" i="1"/>
  <c r="BP75" i="15"/>
  <c r="BV69" i="1"/>
  <c r="BP7" i="15"/>
  <c r="BV47" i="1"/>
  <c r="BV36" i="1"/>
  <c r="BV43" i="1"/>
  <c r="BP40" i="15"/>
  <c r="BP19" i="15"/>
  <c r="BV4" i="1"/>
  <c r="BP5" i="15"/>
  <c r="BV5" i="1"/>
  <c r="CF5" i="1" s="1"/>
  <c r="B18" i="7" s="1"/>
  <c r="C18" i="7" s="1"/>
  <c r="BV20" i="1"/>
  <c r="BV29" i="1"/>
  <c r="BP41" i="15"/>
  <c r="BP98" i="15"/>
  <c r="BV62" i="1"/>
  <c r="BP25" i="15"/>
  <c r="BP8" i="15"/>
  <c r="BP24" i="15"/>
  <c r="BV38" i="1"/>
  <c r="BV15" i="1"/>
  <c r="BV30" i="1"/>
  <c r="BP100" i="15"/>
  <c r="BP45" i="15"/>
  <c r="BP89" i="15"/>
  <c r="BV23" i="1"/>
  <c r="BP31" i="15"/>
  <c r="BP21" i="15"/>
  <c r="BV40" i="1"/>
  <c r="BV74" i="1"/>
  <c r="BV39" i="1"/>
  <c r="BW16" i="1"/>
  <c r="BW56" i="1"/>
  <c r="BQ53" i="15"/>
  <c r="Q22" i="9"/>
  <c r="R22" i="9" s="1"/>
  <c r="BO41" i="15"/>
  <c r="BU25" i="1"/>
  <c r="BW33" i="1"/>
  <c r="Q32" i="9"/>
  <c r="R32" i="9" s="1"/>
  <c r="BU68" i="1"/>
  <c r="BP43" i="15"/>
  <c r="BO35" i="15"/>
  <c r="BP13" i="15"/>
  <c r="BZ13" i="15" s="1"/>
  <c r="Q25" i="7" s="1"/>
  <c r="R25" i="7" s="1"/>
  <c r="BO22" i="15"/>
  <c r="BQ81" i="15"/>
  <c r="BW59" i="1"/>
  <c r="BU19" i="1"/>
  <c r="BU46" i="1"/>
  <c r="BR92" i="15"/>
  <c r="BX85" i="1"/>
  <c r="BR8" i="15"/>
  <c r="BR48" i="15"/>
  <c r="BX98" i="1"/>
  <c r="BR83" i="15"/>
  <c r="BX41" i="1"/>
  <c r="BX57" i="1"/>
  <c r="BX86" i="1"/>
  <c r="BW81" i="15"/>
  <c r="BW58" i="15"/>
  <c r="CC44" i="1"/>
  <c r="CC10" i="1"/>
  <c r="CC50" i="1"/>
  <c r="CC89" i="1"/>
  <c r="BW55" i="15"/>
  <c r="BW68" i="15"/>
  <c r="BW56" i="15"/>
  <c r="BW89" i="15"/>
  <c r="BW70" i="15"/>
  <c r="CC81" i="1"/>
  <c r="CC51" i="1"/>
  <c r="BW5" i="15"/>
  <c r="BW80" i="15"/>
  <c r="BW84" i="15"/>
  <c r="CC83" i="1"/>
  <c r="CC27" i="1"/>
  <c r="CC85" i="1"/>
  <c r="CC6" i="1"/>
  <c r="CC57" i="1"/>
  <c r="BW44" i="15"/>
  <c r="BW6" i="15"/>
  <c r="BS52" i="15"/>
  <c r="BR68" i="15"/>
  <c r="BZ60" i="1"/>
  <c r="CC77" i="1"/>
  <c r="CC94" i="1"/>
  <c r="BS50" i="15"/>
  <c r="BS74" i="15"/>
  <c r="BS80" i="15"/>
  <c r="BY23" i="1"/>
  <c r="BY35" i="1"/>
  <c r="BT78" i="15"/>
  <c r="BX6" i="1"/>
  <c r="BR24" i="15"/>
  <c r="BR27" i="15"/>
  <c r="BX40" i="1"/>
  <c r="BX75" i="1"/>
  <c r="BX56" i="1"/>
  <c r="BW21" i="15"/>
  <c r="BS22" i="15"/>
  <c r="CC9" i="1"/>
  <c r="BS44" i="15"/>
  <c r="BX84" i="1"/>
  <c r="BY27" i="1"/>
  <c r="BT65" i="15"/>
  <c r="BT84" i="15"/>
  <c r="BY7" i="1"/>
  <c r="BW60" i="15"/>
  <c r="BW104" i="15"/>
  <c r="BW76" i="15"/>
  <c r="CC5" i="1"/>
  <c r="CM5" i="1" s="1"/>
  <c r="B18" i="13" s="1"/>
  <c r="C18" i="13" s="1"/>
  <c r="BX81" i="1"/>
  <c r="BX18" i="1"/>
  <c r="BR74" i="15"/>
  <c r="BR6" i="15"/>
  <c r="BX63" i="1"/>
  <c r="BX62" i="1"/>
  <c r="CC90" i="1"/>
  <c r="BR90" i="15"/>
  <c r="BW98" i="15"/>
  <c r="BZ99" i="1"/>
  <c r="BZ101" i="1"/>
  <c r="BZ62" i="1"/>
  <c r="BZ9" i="1"/>
  <c r="BZ53" i="1"/>
  <c r="BT5" i="15"/>
  <c r="BT97" i="15"/>
  <c r="BT73" i="15"/>
  <c r="BZ12" i="1"/>
  <c r="BZ23" i="1"/>
  <c r="BZ14" i="1"/>
  <c r="BT64" i="15"/>
  <c r="BT15" i="15"/>
  <c r="BT67" i="15"/>
  <c r="BT59" i="15"/>
  <c r="BZ21" i="1"/>
  <c r="BZ24" i="1"/>
  <c r="BZ4" i="1"/>
  <c r="BZ69" i="1"/>
  <c r="BT93" i="15"/>
  <c r="BZ100" i="1"/>
  <c r="BT71" i="15"/>
  <c r="BT80" i="15"/>
  <c r="BT102" i="15"/>
  <c r="BT30" i="15"/>
  <c r="BT17" i="15"/>
  <c r="BZ5" i="1"/>
  <c r="CJ5" i="1" s="1"/>
  <c r="B18" i="10" s="1"/>
  <c r="C18" i="10" s="1"/>
  <c r="BZ19" i="1"/>
  <c r="BZ80" i="1"/>
  <c r="BZ41" i="1"/>
  <c r="BZ45" i="1"/>
  <c r="BT87" i="15"/>
  <c r="BZ96" i="1"/>
  <c r="BT40" i="15"/>
  <c r="BT9" i="15"/>
  <c r="BT29" i="15"/>
  <c r="BT39" i="15"/>
  <c r="BW41" i="15"/>
  <c r="BS20" i="15"/>
  <c r="BW87" i="15"/>
  <c r="BX31" i="1"/>
  <c r="CC91" i="1"/>
  <c r="CC14" i="1"/>
  <c r="BS84" i="15"/>
  <c r="BX28" i="1"/>
  <c r="BZ26" i="1"/>
  <c r="CC52" i="1"/>
  <c r="BY17" i="1"/>
  <c r="BZ92" i="1"/>
  <c r="CC59" i="1"/>
  <c r="CC97" i="1"/>
  <c r="CC4" i="1"/>
  <c r="BX66" i="1"/>
  <c r="BR46" i="15"/>
  <c r="BX26" i="1"/>
  <c r="BY54" i="1"/>
  <c r="BY84" i="1"/>
  <c r="BS5" i="15"/>
  <c r="BS76" i="15"/>
  <c r="BY98" i="1"/>
  <c r="BY89" i="1"/>
  <c r="BY19" i="1"/>
  <c r="BY76" i="1"/>
  <c r="BY103" i="1"/>
  <c r="BS23" i="15"/>
  <c r="BS64" i="15"/>
  <c r="BS8" i="15"/>
  <c r="BY18" i="1"/>
  <c r="BY102" i="1"/>
  <c r="BS70" i="15"/>
  <c r="BS43" i="15"/>
  <c r="BY37" i="1"/>
  <c r="BS40" i="15"/>
  <c r="BY62" i="1"/>
  <c r="BS95" i="15"/>
  <c r="BY94" i="1"/>
  <c r="BY79" i="1"/>
  <c r="BS98" i="15"/>
  <c r="BS58" i="15"/>
  <c r="BS56" i="15"/>
  <c r="BS14" i="15"/>
  <c r="BS21" i="15"/>
  <c r="BW40" i="15"/>
  <c r="BT99" i="15"/>
  <c r="BZ52" i="1"/>
  <c r="BX76" i="1"/>
  <c r="CC79" i="1"/>
  <c r="CC37" i="1"/>
  <c r="BY81" i="1"/>
  <c r="BY67" i="1"/>
  <c r="BZ47" i="1"/>
  <c r="CC76" i="1"/>
  <c r="CC100" i="1"/>
  <c r="BR5" i="15"/>
  <c r="BR98" i="15"/>
  <c r="BX47" i="1"/>
  <c r="BX61" i="1"/>
  <c r="BX29" i="1"/>
  <c r="BX88" i="1"/>
  <c r="BX4" i="1"/>
  <c r="BX104" i="1"/>
  <c r="BR82" i="15"/>
  <c r="BR29" i="15"/>
  <c r="BX54" i="1"/>
  <c r="BX79" i="1"/>
  <c r="BR25" i="15"/>
  <c r="BR35" i="15"/>
  <c r="BR32" i="15"/>
  <c r="BR93" i="15"/>
  <c r="BR86" i="15"/>
  <c r="BR96" i="15"/>
  <c r="BX96" i="1"/>
  <c r="BX38" i="1"/>
  <c r="BR21" i="15"/>
  <c r="BR70" i="15"/>
  <c r="BR95" i="15"/>
  <c r="BX92" i="1"/>
  <c r="BX34" i="1"/>
  <c r="BR89" i="15"/>
  <c r="BR37" i="15"/>
  <c r="BR11" i="15"/>
  <c r="BX74" i="1"/>
  <c r="BX39" i="1"/>
  <c r="BX55" i="1"/>
  <c r="BX42" i="1"/>
  <c r="BX70" i="1"/>
  <c r="BR34" i="15"/>
  <c r="BX7" i="1"/>
  <c r="BR85" i="15"/>
  <c r="BR15" i="15"/>
  <c r="BX65" i="1"/>
  <c r="BU25" i="15"/>
  <c r="BU77" i="15"/>
  <c r="CA18" i="1"/>
  <c r="CA33" i="1"/>
  <c r="CA63" i="1"/>
  <c r="BU103" i="15"/>
  <c r="BU58" i="15"/>
  <c r="BU55" i="15"/>
  <c r="BU28" i="15"/>
  <c r="BU49" i="15"/>
  <c r="CA87" i="1"/>
  <c r="CA5" i="1"/>
  <c r="CK5" i="1" s="1"/>
  <c r="B18" i="11" s="1"/>
  <c r="C18" i="11" s="1"/>
  <c r="CA11" i="1"/>
  <c r="BU68" i="15"/>
  <c r="CA101" i="1"/>
  <c r="CA10" i="1"/>
  <c r="CA4" i="1"/>
  <c r="BU74" i="15"/>
  <c r="CA6" i="1"/>
  <c r="BU84" i="15"/>
  <c r="BU102" i="15"/>
  <c r="CA93" i="1"/>
  <c r="CA69" i="1"/>
  <c r="CA25" i="1"/>
  <c r="CA35" i="1"/>
  <c r="BU67" i="15"/>
  <c r="CA65" i="1"/>
  <c r="BU13" i="15"/>
  <c r="CE13" i="15" s="1"/>
  <c r="Q25" i="11" s="1"/>
  <c r="R25" i="11" s="1"/>
  <c r="CA88" i="1"/>
  <c r="CA103" i="1"/>
  <c r="CA50" i="1"/>
  <c r="BY5" i="15"/>
  <c r="Q33" i="9"/>
  <c r="R33" i="9" s="1"/>
  <c r="CH21" i="15"/>
  <c r="Q21" i="9"/>
  <c r="R21" i="9" s="1"/>
  <c r="Q24" i="9"/>
  <c r="R24" i="9" s="1"/>
  <c r="CH12" i="15"/>
  <c r="BV17" i="15"/>
  <c r="BV51" i="15"/>
  <c r="BV48" i="15"/>
  <c r="BV45" i="15"/>
  <c r="BV53" i="15"/>
  <c r="CB32" i="1"/>
  <c r="CB14" i="1"/>
  <c r="CB64" i="1"/>
  <c r="CB52" i="1"/>
  <c r="BV77" i="15"/>
  <c r="CB4" i="1"/>
  <c r="Q23" i="9"/>
  <c r="R23" i="9" s="1"/>
  <c r="CB69" i="1"/>
  <c r="BV25" i="15"/>
  <c r="BV55" i="15"/>
  <c r="CB17" i="1"/>
  <c r="BV99" i="15"/>
  <c r="Q31" i="9"/>
  <c r="R31" i="9" s="1"/>
  <c r="CH19" i="15"/>
  <c r="Q20" i="9"/>
  <c r="R20" i="9" s="1"/>
  <c r="C20" i="12"/>
  <c r="C19" i="13"/>
  <c r="C19" i="8"/>
  <c r="F38" i="14"/>
  <c r="F32" i="14"/>
  <c r="E35" i="14"/>
  <c r="F49" i="14"/>
  <c r="E41" i="14"/>
  <c r="F41" i="14" s="1"/>
  <c r="E52" i="14"/>
  <c r="E47" i="14"/>
  <c r="F47" i="14" s="1"/>
  <c r="F55" i="14"/>
  <c r="BT8" i="1"/>
  <c r="BT52" i="1"/>
  <c r="BT100" i="1"/>
  <c r="BT26" i="1"/>
  <c r="BT6" i="1"/>
  <c r="CN6" i="1" s="1"/>
  <c r="BT51" i="1"/>
  <c r="BT89" i="1"/>
  <c r="BT34" i="1"/>
  <c r="BT30" i="1"/>
  <c r="BT67" i="1"/>
  <c r="BT76" i="1"/>
  <c r="BT71" i="1"/>
  <c r="BT94" i="1"/>
  <c r="BT46" i="1"/>
  <c r="BT45" i="1"/>
  <c r="BT7" i="1"/>
  <c r="CN7" i="1" s="1"/>
  <c r="E48" i="14"/>
  <c r="E40" i="14"/>
  <c r="F40" i="14" s="1"/>
  <c r="S16" i="16"/>
  <c r="F58" i="14"/>
  <c r="F30" i="14"/>
  <c r="G32" i="14"/>
  <c r="F39" i="14"/>
  <c r="F56" i="14"/>
  <c r="F53" i="14"/>
  <c r="F36" i="14"/>
  <c r="D20" i="3"/>
  <c r="D24" i="3"/>
  <c r="D28" i="3"/>
  <c r="D32" i="3"/>
  <c r="D36" i="3"/>
  <c r="D40" i="3"/>
  <c r="D44" i="3"/>
  <c r="D48" i="3"/>
  <c r="D52" i="3"/>
  <c r="D56" i="3"/>
  <c r="D60" i="3"/>
  <c r="D64" i="3"/>
  <c r="D68" i="3"/>
  <c r="D72" i="3"/>
  <c r="D76" i="3"/>
  <c r="D80" i="3"/>
  <c r="D84" i="3"/>
  <c r="D88" i="3"/>
  <c r="D92" i="3"/>
  <c r="D96" i="3"/>
  <c r="D100" i="3"/>
  <c r="D104" i="3"/>
  <c r="D108" i="3"/>
  <c r="D112" i="3"/>
  <c r="D116" i="3"/>
  <c r="D25" i="3"/>
  <c r="D29" i="3"/>
  <c r="D33" i="3"/>
  <c r="D37" i="3"/>
  <c r="D41" i="3"/>
  <c r="D45" i="3"/>
  <c r="D49" i="3"/>
  <c r="D53" i="3"/>
  <c r="D57" i="3"/>
  <c r="D61" i="3"/>
  <c r="D65" i="3"/>
  <c r="D69" i="3"/>
  <c r="D73" i="3"/>
  <c r="D77" i="3"/>
  <c r="D81" i="3"/>
  <c r="D85" i="3"/>
  <c r="D89" i="3"/>
  <c r="D93" i="3"/>
  <c r="D97" i="3"/>
  <c r="D101" i="3"/>
  <c r="D105" i="3"/>
  <c r="D109" i="3"/>
  <c r="D113" i="3"/>
  <c r="D18" i="3"/>
  <c r="D22" i="3"/>
  <c r="D26" i="3"/>
  <c r="D30" i="3"/>
  <c r="D34" i="3"/>
  <c r="D38" i="3"/>
  <c r="D42" i="3"/>
  <c r="D46" i="3"/>
  <c r="D50" i="3"/>
  <c r="D54" i="3"/>
  <c r="D58" i="3"/>
  <c r="D62" i="3"/>
  <c r="D66" i="3"/>
  <c r="D70" i="3"/>
  <c r="D74" i="3"/>
  <c r="D78" i="3"/>
  <c r="D82" i="3"/>
  <c r="D86" i="3"/>
  <c r="D90" i="3"/>
  <c r="D94" i="3"/>
  <c r="D98" i="3"/>
  <c r="D102" i="3"/>
  <c r="D106" i="3"/>
  <c r="D110" i="3"/>
  <c r="D114" i="3"/>
  <c r="D19" i="3"/>
  <c r="D23" i="3"/>
  <c r="D27" i="3"/>
  <c r="D31" i="3"/>
  <c r="D35" i="3"/>
  <c r="D39" i="3"/>
  <c r="D43" i="3"/>
  <c r="D47" i="3"/>
  <c r="D51" i="3"/>
  <c r="D55" i="3"/>
  <c r="D59" i="3"/>
  <c r="D63" i="3"/>
  <c r="D67" i="3"/>
  <c r="D71" i="3"/>
  <c r="D75" i="3"/>
  <c r="D79" i="3"/>
  <c r="D83" i="3"/>
  <c r="D87" i="3"/>
  <c r="D91" i="3"/>
  <c r="D95" i="3"/>
  <c r="D99" i="3"/>
  <c r="D103" i="3"/>
  <c r="D107" i="3"/>
  <c r="D111" i="3"/>
  <c r="D115" i="3"/>
  <c r="D117" i="3"/>
  <c r="S19" i="8"/>
  <c r="S23" i="8"/>
  <c r="S27" i="8"/>
  <c r="S31" i="8"/>
  <c r="S35" i="8"/>
  <c r="S39" i="8"/>
  <c r="S43" i="8"/>
  <c r="S47" i="8"/>
  <c r="S51" i="8"/>
  <c r="S55" i="8"/>
  <c r="S59" i="8"/>
  <c r="S63" i="8"/>
  <c r="S67" i="8"/>
  <c r="S71" i="8"/>
  <c r="S75" i="8"/>
  <c r="S79" i="8"/>
  <c r="S83" i="8"/>
  <c r="S87" i="8"/>
  <c r="S91" i="8"/>
  <c r="S95" i="8"/>
  <c r="S99" i="8"/>
  <c r="S103" i="8"/>
  <c r="S107" i="8"/>
  <c r="S111" i="8"/>
  <c r="S115" i="8"/>
  <c r="S24" i="8"/>
  <c r="S28" i="8"/>
  <c r="S32" i="8"/>
  <c r="S36" i="8"/>
  <c r="S40" i="8"/>
  <c r="S44" i="8"/>
  <c r="S48" i="8"/>
  <c r="S52" i="8"/>
  <c r="S56" i="8"/>
  <c r="S60" i="8"/>
  <c r="S64" i="8"/>
  <c r="S68" i="8"/>
  <c r="S72" i="8"/>
  <c r="S76" i="8"/>
  <c r="S80" i="8"/>
  <c r="S84" i="8"/>
  <c r="S88" i="8"/>
  <c r="S92" i="8"/>
  <c r="S96" i="8"/>
  <c r="S100" i="8"/>
  <c r="S104" i="8"/>
  <c r="S108" i="8"/>
  <c r="S112" i="8"/>
  <c r="S116" i="8"/>
  <c r="S17" i="8"/>
  <c r="S21" i="8"/>
  <c r="S25" i="8"/>
  <c r="S29" i="8"/>
  <c r="S33" i="8"/>
  <c r="S37" i="8"/>
  <c r="S41" i="8"/>
  <c r="S45" i="8"/>
  <c r="S49" i="8"/>
  <c r="S53" i="8"/>
  <c r="S57" i="8"/>
  <c r="S61" i="8"/>
  <c r="S65" i="8"/>
  <c r="S69" i="8"/>
  <c r="S73" i="8"/>
  <c r="S77" i="8"/>
  <c r="S81" i="8"/>
  <c r="S85" i="8"/>
  <c r="S89" i="8"/>
  <c r="S93" i="8"/>
  <c r="S97" i="8"/>
  <c r="S101" i="8"/>
  <c r="S105" i="8"/>
  <c r="S109" i="8"/>
  <c r="S113" i="8"/>
  <c r="S22" i="8"/>
  <c r="S26" i="8"/>
  <c r="S30" i="8"/>
  <c r="S34" i="8"/>
  <c r="S38" i="8"/>
  <c r="S42" i="8"/>
  <c r="S46" i="8"/>
  <c r="S50" i="8"/>
  <c r="S54" i="8"/>
  <c r="S58" i="8"/>
  <c r="S62" i="8"/>
  <c r="S66" i="8"/>
  <c r="S70" i="8"/>
  <c r="S74" i="8"/>
  <c r="S78" i="8"/>
  <c r="S82" i="8"/>
  <c r="S86" i="8"/>
  <c r="S90" i="8"/>
  <c r="S94" i="8"/>
  <c r="S98" i="8"/>
  <c r="S102" i="8"/>
  <c r="S106" i="8"/>
  <c r="S110" i="8"/>
  <c r="S114" i="8"/>
  <c r="S117" i="8"/>
  <c r="S22" i="13"/>
  <c r="S26" i="13"/>
  <c r="S30" i="13"/>
  <c r="S34" i="13"/>
  <c r="S38" i="13"/>
  <c r="S42" i="13"/>
  <c r="S46" i="13"/>
  <c r="S50" i="13"/>
  <c r="S54" i="13"/>
  <c r="S58" i="13"/>
  <c r="S62" i="13"/>
  <c r="S66" i="13"/>
  <c r="S70" i="13"/>
  <c r="S74" i="13"/>
  <c r="S78" i="13"/>
  <c r="S82" i="13"/>
  <c r="S86" i="13"/>
  <c r="S90" i="13"/>
  <c r="S94" i="13"/>
  <c r="S98" i="13"/>
  <c r="S102" i="13"/>
  <c r="S106" i="13"/>
  <c r="S110" i="13"/>
  <c r="S114" i="13"/>
  <c r="S19" i="13"/>
  <c r="S23" i="13"/>
  <c r="S27" i="13"/>
  <c r="S31" i="13"/>
  <c r="S35" i="13"/>
  <c r="S39" i="13"/>
  <c r="S43" i="13"/>
  <c r="S47" i="13"/>
  <c r="S51" i="13"/>
  <c r="S55" i="13"/>
  <c r="S59" i="13"/>
  <c r="S63" i="13"/>
  <c r="S67" i="13"/>
  <c r="S71" i="13"/>
  <c r="S75" i="13"/>
  <c r="S79" i="13"/>
  <c r="S83" i="13"/>
  <c r="S87" i="13"/>
  <c r="S91" i="13"/>
  <c r="S95" i="13"/>
  <c r="S99" i="13"/>
  <c r="S103" i="13"/>
  <c r="S107" i="13"/>
  <c r="S111" i="13"/>
  <c r="S115" i="13"/>
  <c r="S20" i="13"/>
  <c r="S24" i="13"/>
  <c r="S28" i="13"/>
  <c r="S32" i="13"/>
  <c r="S36" i="13"/>
  <c r="S40" i="13"/>
  <c r="S44" i="13"/>
  <c r="S48" i="13"/>
  <c r="S52" i="13"/>
  <c r="S56" i="13"/>
  <c r="S60" i="13"/>
  <c r="S64" i="13"/>
  <c r="S68" i="13"/>
  <c r="S72" i="13"/>
  <c r="S76" i="13"/>
  <c r="S80" i="13"/>
  <c r="S84" i="13"/>
  <c r="S88" i="13"/>
  <c r="S92" i="13"/>
  <c r="S96" i="13"/>
  <c r="S100" i="13"/>
  <c r="S104" i="13"/>
  <c r="S108" i="13"/>
  <c r="S112" i="13"/>
  <c r="S116" i="13"/>
  <c r="S17" i="13"/>
  <c r="S21" i="13"/>
  <c r="S25" i="13"/>
  <c r="S29" i="13"/>
  <c r="S33" i="13"/>
  <c r="S37" i="13"/>
  <c r="S41" i="13"/>
  <c r="S45" i="13"/>
  <c r="S49" i="13"/>
  <c r="S53" i="13"/>
  <c r="S57" i="13"/>
  <c r="S61" i="13"/>
  <c r="S65" i="13"/>
  <c r="S69" i="13"/>
  <c r="S73" i="13"/>
  <c r="S77" i="13"/>
  <c r="S81" i="13"/>
  <c r="S85" i="13"/>
  <c r="S89" i="13"/>
  <c r="S93" i="13"/>
  <c r="S97" i="13"/>
  <c r="S101" i="13"/>
  <c r="S105" i="13"/>
  <c r="S109" i="13"/>
  <c r="S113" i="13"/>
  <c r="S117" i="13"/>
  <c r="D19" i="13"/>
  <c r="D23" i="13"/>
  <c r="D27" i="13"/>
  <c r="D31" i="13"/>
  <c r="D35" i="13"/>
  <c r="D39" i="13"/>
  <c r="D43" i="13"/>
  <c r="D47" i="13"/>
  <c r="D51" i="13"/>
  <c r="D55" i="13"/>
  <c r="D59" i="13"/>
  <c r="D63" i="13"/>
  <c r="D67" i="13"/>
  <c r="D71" i="13"/>
  <c r="D75" i="13"/>
  <c r="D79" i="13"/>
  <c r="D83" i="13"/>
  <c r="D87" i="13"/>
  <c r="D91" i="13"/>
  <c r="D95" i="13"/>
  <c r="D99" i="13"/>
  <c r="D103" i="13"/>
  <c r="D107" i="13"/>
  <c r="D111" i="13"/>
  <c r="D115" i="13"/>
  <c r="D20" i="13"/>
  <c r="D24" i="13"/>
  <c r="D28" i="13"/>
  <c r="D32" i="13"/>
  <c r="D36" i="13"/>
  <c r="D40" i="13"/>
  <c r="D44" i="13"/>
  <c r="D48" i="13"/>
  <c r="D52" i="13"/>
  <c r="D56" i="13"/>
  <c r="D60" i="13"/>
  <c r="D64" i="13"/>
  <c r="D68" i="13"/>
  <c r="D72" i="13"/>
  <c r="D76" i="13"/>
  <c r="D80" i="13"/>
  <c r="D84" i="13"/>
  <c r="D88" i="13"/>
  <c r="D92" i="13"/>
  <c r="D96" i="13"/>
  <c r="D100" i="13"/>
  <c r="D104" i="13"/>
  <c r="D108" i="13"/>
  <c r="D112" i="13"/>
  <c r="D116" i="13"/>
  <c r="D21" i="13"/>
  <c r="D25" i="13"/>
  <c r="D29" i="13"/>
  <c r="D33" i="13"/>
  <c r="D37" i="13"/>
  <c r="D41" i="13"/>
  <c r="D45" i="13"/>
  <c r="D49" i="13"/>
  <c r="D53" i="13"/>
  <c r="D57" i="13"/>
  <c r="D61" i="13"/>
  <c r="D65" i="13"/>
  <c r="D69" i="13"/>
  <c r="D73" i="13"/>
  <c r="D77" i="13"/>
  <c r="D81" i="13"/>
  <c r="D85" i="13"/>
  <c r="D89" i="13"/>
  <c r="D93" i="13"/>
  <c r="D97" i="13"/>
  <c r="D101" i="13"/>
  <c r="D105" i="13"/>
  <c r="D109" i="13"/>
  <c r="D113" i="13"/>
  <c r="D22" i="13"/>
  <c r="D26" i="13"/>
  <c r="D30" i="13"/>
  <c r="D34" i="13"/>
  <c r="D38" i="13"/>
  <c r="D42" i="13"/>
  <c r="D46" i="13"/>
  <c r="D50" i="13"/>
  <c r="D54" i="13"/>
  <c r="D58" i="13"/>
  <c r="D62" i="13"/>
  <c r="D66" i="13"/>
  <c r="D70" i="13"/>
  <c r="D74" i="13"/>
  <c r="D78" i="13"/>
  <c r="D82" i="13"/>
  <c r="D86" i="13"/>
  <c r="D90" i="13"/>
  <c r="D94" i="13"/>
  <c r="D98" i="13"/>
  <c r="D102" i="13"/>
  <c r="D106" i="13"/>
  <c r="D110" i="13"/>
  <c r="D114" i="13"/>
  <c r="D117" i="13"/>
  <c r="D20" i="8"/>
  <c r="D24" i="8"/>
  <c r="D28" i="8"/>
  <c r="D32" i="8"/>
  <c r="D36" i="8"/>
  <c r="D40" i="8"/>
  <c r="D44" i="8"/>
  <c r="D48" i="8"/>
  <c r="D52" i="8"/>
  <c r="D56" i="8"/>
  <c r="D60" i="8"/>
  <c r="D64" i="8"/>
  <c r="D68" i="8"/>
  <c r="D72" i="8"/>
  <c r="D76" i="8"/>
  <c r="D80" i="8"/>
  <c r="D84" i="8"/>
  <c r="D88" i="8"/>
  <c r="D92" i="8"/>
  <c r="D96" i="8"/>
  <c r="D100" i="8"/>
  <c r="D104" i="8"/>
  <c r="D108" i="8"/>
  <c r="D112" i="8"/>
  <c r="D116" i="8"/>
  <c r="D25" i="8"/>
  <c r="D29" i="8"/>
  <c r="D33" i="8"/>
  <c r="D37" i="8"/>
  <c r="D41" i="8"/>
  <c r="D45" i="8"/>
  <c r="D49" i="8"/>
  <c r="D53" i="8"/>
  <c r="D57" i="8"/>
  <c r="D61" i="8"/>
  <c r="D65" i="8"/>
  <c r="D69" i="8"/>
  <c r="D73" i="8"/>
  <c r="D77" i="8"/>
  <c r="D81" i="8"/>
  <c r="D85" i="8"/>
  <c r="D89" i="8"/>
  <c r="D93" i="8"/>
  <c r="D97" i="8"/>
  <c r="D101" i="8"/>
  <c r="D105" i="8"/>
  <c r="D109" i="8"/>
  <c r="D113" i="8"/>
  <c r="D23" i="8"/>
  <c r="D31" i="8"/>
  <c r="D39" i="8"/>
  <c r="D47" i="8"/>
  <c r="D55" i="8"/>
  <c r="D63" i="8"/>
  <c r="D71" i="8"/>
  <c r="D79" i="8"/>
  <c r="D87" i="8"/>
  <c r="D95" i="8"/>
  <c r="D103" i="8"/>
  <c r="D111" i="8"/>
  <c r="D26" i="8"/>
  <c r="D34" i="8"/>
  <c r="D42" i="8"/>
  <c r="D50" i="8"/>
  <c r="D58" i="8"/>
  <c r="D66" i="8"/>
  <c r="D74" i="8"/>
  <c r="D82" i="8"/>
  <c r="D90" i="8"/>
  <c r="D98" i="8"/>
  <c r="D106" i="8"/>
  <c r="D114" i="8"/>
  <c r="D19" i="8"/>
  <c r="D27" i="8"/>
  <c r="D35" i="8"/>
  <c r="D43" i="8"/>
  <c r="D51" i="8"/>
  <c r="D59" i="8"/>
  <c r="D67" i="8"/>
  <c r="D75" i="8"/>
  <c r="D83" i="8"/>
  <c r="D91" i="8"/>
  <c r="D99" i="8"/>
  <c r="D107" i="8"/>
  <c r="D115" i="8"/>
  <c r="D22" i="8"/>
  <c r="D30" i="8"/>
  <c r="D38" i="8"/>
  <c r="D46" i="8"/>
  <c r="D54" i="8"/>
  <c r="D62" i="8"/>
  <c r="D70" i="8"/>
  <c r="D78" i="8"/>
  <c r="D86" i="8"/>
  <c r="D94" i="8"/>
  <c r="D102" i="8"/>
  <c r="D110" i="8"/>
  <c r="D117" i="8"/>
  <c r="S19" i="7"/>
  <c r="S23" i="7"/>
  <c r="S27" i="7"/>
  <c r="S31" i="7"/>
  <c r="S35" i="7"/>
  <c r="S39" i="7"/>
  <c r="S43" i="7"/>
  <c r="S47" i="7"/>
  <c r="S20" i="7"/>
  <c r="S24" i="7"/>
  <c r="S28" i="7"/>
  <c r="S32" i="7"/>
  <c r="S36" i="7"/>
  <c r="S40" i="7"/>
  <c r="S44" i="7"/>
  <c r="S26" i="7"/>
  <c r="S34" i="7"/>
  <c r="S42" i="7"/>
  <c r="S49" i="7"/>
  <c r="S53" i="7"/>
  <c r="S57" i="7"/>
  <c r="S61" i="7"/>
  <c r="S65" i="7"/>
  <c r="S69" i="7"/>
  <c r="S73" i="7"/>
  <c r="S77" i="7"/>
  <c r="S81" i="7"/>
  <c r="S85" i="7"/>
  <c r="S89" i="7"/>
  <c r="S93" i="7"/>
  <c r="S97" i="7"/>
  <c r="S101" i="7"/>
  <c r="S105" i="7"/>
  <c r="S109" i="7"/>
  <c r="S113" i="7"/>
  <c r="S21" i="7"/>
  <c r="S29" i="7"/>
  <c r="S37" i="7"/>
  <c r="S45" i="7"/>
  <c r="S50" i="7"/>
  <c r="S54" i="7"/>
  <c r="S58" i="7"/>
  <c r="S62" i="7"/>
  <c r="S66" i="7"/>
  <c r="S70" i="7"/>
  <c r="S74" i="7"/>
  <c r="S78" i="7"/>
  <c r="S82" i="7"/>
  <c r="S86" i="7"/>
  <c r="S90" i="7"/>
  <c r="S94" i="7"/>
  <c r="S98" i="7"/>
  <c r="S102" i="7"/>
  <c r="S106" i="7"/>
  <c r="S110" i="7"/>
  <c r="S114" i="7"/>
  <c r="S22" i="7"/>
  <c r="S30" i="7"/>
  <c r="S38" i="7"/>
  <c r="S46" i="7"/>
  <c r="S51" i="7"/>
  <c r="S55" i="7"/>
  <c r="S59" i="7"/>
  <c r="S63" i="7"/>
  <c r="S67" i="7"/>
  <c r="S71" i="7"/>
  <c r="S75" i="7"/>
  <c r="S79" i="7"/>
  <c r="S83" i="7"/>
  <c r="S87" i="7"/>
  <c r="S91" i="7"/>
  <c r="S95" i="7"/>
  <c r="S99" i="7"/>
  <c r="S103" i="7"/>
  <c r="S107" i="7"/>
  <c r="S111" i="7"/>
  <c r="S115" i="7"/>
  <c r="S17" i="7"/>
  <c r="S25" i="7"/>
  <c r="S33" i="7"/>
  <c r="S41" i="7"/>
  <c r="S48" i="7"/>
  <c r="S52" i="7"/>
  <c r="S56" i="7"/>
  <c r="S60" i="7"/>
  <c r="S64" i="7"/>
  <c r="S68" i="7"/>
  <c r="S72" i="7"/>
  <c r="S76" i="7"/>
  <c r="S80" i="7"/>
  <c r="S84" i="7"/>
  <c r="S88" i="7"/>
  <c r="S92" i="7"/>
  <c r="S96" i="7"/>
  <c r="S100" i="7"/>
  <c r="S104" i="7"/>
  <c r="S108" i="7"/>
  <c r="S112" i="7"/>
  <c r="S116" i="7"/>
  <c r="S117" i="7"/>
  <c r="E29" i="14"/>
  <c r="E46" i="14"/>
  <c r="G54" i="14"/>
  <c r="G37" i="14"/>
  <c r="F35" i="14"/>
  <c r="D25" i="6"/>
  <c r="D29" i="6"/>
  <c r="D33" i="6"/>
  <c r="D37" i="6"/>
  <c r="D41" i="6"/>
  <c r="D45" i="6"/>
  <c r="D49" i="6"/>
  <c r="D53" i="6"/>
  <c r="D57" i="6"/>
  <c r="D61" i="6"/>
  <c r="D65" i="6"/>
  <c r="D69" i="6"/>
  <c r="D73" i="6"/>
  <c r="D77" i="6"/>
  <c r="D81" i="6"/>
  <c r="D85" i="6"/>
  <c r="D89" i="6"/>
  <c r="D93" i="6"/>
  <c r="D97" i="6"/>
  <c r="D101" i="6"/>
  <c r="D105" i="6"/>
  <c r="D109" i="6"/>
  <c r="D113" i="6"/>
  <c r="D26" i="6"/>
  <c r="D30" i="6"/>
  <c r="D34" i="6"/>
  <c r="D38" i="6"/>
  <c r="D42" i="6"/>
  <c r="D46" i="6"/>
  <c r="D50" i="6"/>
  <c r="D54" i="6"/>
  <c r="D58" i="6"/>
  <c r="D62" i="6"/>
  <c r="D66" i="6"/>
  <c r="D70" i="6"/>
  <c r="D74" i="6"/>
  <c r="D78" i="6"/>
  <c r="D82" i="6"/>
  <c r="D86" i="6"/>
  <c r="D90" i="6"/>
  <c r="D94" i="6"/>
  <c r="D98" i="6"/>
  <c r="D102" i="6"/>
  <c r="D106" i="6"/>
  <c r="D110" i="6"/>
  <c r="D114" i="6"/>
  <c r="D19" i="6"/>
  <c r="D23" i="6"/>
  <c r="D27" i="6"/>
  <c r="D31" i="6"/>
  <c r="D35" i="6"/>
  <c r="D39" i="6"/>
  <c r="D43" i="6"/>
  <c r="D47" i="6"/>
  <c r="D51" i="6"/>
  <c r="D55" i="6"/>
  <c r="D59" i="6"/>
  <c r="D63" i="6"/>
  <c r="D67" i="6"/>
  <c r="D71" i="6"/>
  <c r="D75" i="6"/>
  <c r="D79" i="6"/>
  <c r="D83" i="6"/>
  <c r="D87" i="6"/>
  <c r="D91" i="6"/>
  <c r="D95" i="6"/>
  <c r="D99" i="6"/>
  <c r="D103" i="6"/>
  <c r="D107" i="6"/>
  <c r="D111" i="6"/>
  <c r="D115" i="6"/>
  <c r="D20" i="6"/>
  <c r="D24" i="6"/>
  <c r="D28" i="6"/>
  <c r="D32" i="6"/>
  <c r="D36" i="6"/>
  <c r="D40" i="6"/>
  <c r="D44" i="6"/>
  <c r="D48" i="6"/>
  <c r="D52" i="6"/>
  <c r="D56" i="6"/>
  <c r="D60" i="6"/>
  <c r="D64" i="6"/>
  <c r="D68" i="6"/>
  <c r="D72" i="6"/>
  <c r="D76" i="6"/>
  <c r="D80" i="6"/>
  <c r="D84" i="6"/>
  <c r="D88" i="6"/>
  <c r="D92" i="6"/>
  <c r="D96" i="6"/>
  <c r="D100" i="6"/>
  <c r="D104" i="6"/>
  <c r="D108" i="6"/>
  <c r="D112" i="6"/>
  <c r="D116" i="6"/>
  <c r="D117" i="6"/>
  <c r="S20" i="12"/>
  <c r="S24" i="12"/>
  <c r="S28" i="12"/>
  <c r="S32" i="12"/>
  <c r="S36" i="12"/>
  <c r="S40" i="12"/>
  <c r="S44" i="12"/>
  <c r="S48" i="12"/>
  <c r="S52" i="12"/>
  <c r="S56" i="12"/>
  <c r="S60" i="12"/>
  <c r="S64" i="12"/>
  <c r="S68" i="12"/>
  <c r="S72" i="12"/>
  <c r="S76" i="12"/>
  <c r="S80" i="12"/>
  <c r="S84" i="12"/>
  <c r="S88" i="12"/>
  <c r="S92" i="12"/>
  <c r="S96" i="12"/>
  <c r="S100" i="12"/>
  <c r="S104" i="12"/>
  <c r="S108" i="12"/>
  <c r="S112" i="12"/>
  <c r="S116" i="12"/>
  <c r="S17" i="12"/>
  <c r="S21" i="12"/>
  <c r="S25" i="12"/>
  <c r="S29" i="12"/>
  <c r="S33" i="12"/>
  <c r="S37" i="12"/>
  <c r="S41" i="12"/>
  <c r="S45" i="12"/>
  <c r="S49" i="12"/>
  <c r="S53" i="12"/>
  <c r="S57" i="12"/>
  <c r="S61" i="12"/>
  <c r="S65" i="12"/>
  <c r="S69" i="12"/>
  <c r="S73" i="12"/>
  <c r="S77" i="12"/>
  <c r="S81" i="12"/>
  <c r="S85" i="12"/>
  <c r="S89" i="12"/>
  <c r="S93" i="12"/>
  <c r="S97" i="12"/>
  <c r="S101" i="12"/>
  <c r="S105" i="12"/>
  <c r="S109" i="12"/>
  <c r="S113" i="12"/>
  <c r="S22" i="12"/>
  <c r="S26" i="12"/>
  <c r="S30" i="12"/>
  <c r="S34" i="12"/>
  <c r="S38" i="12"/>
  <c r="S42" i="12"/>
  <c r="S46" i="12"/>
  <c r="S50" i="12"/>
  <c r="S54" i="12"/>
  <c r="S58" i="12"/>
  <c r="S62" i="12"/>
  <c r="S66" i="12"/>
  <c r="S70" i="12"/>
  <c r="S74" i="12"/>
  <c r="S78" i="12"/>
  <c r="S82" i="12"/>
  <c r="S86" i="12"/>
  <c r="S90" i="12"/>
  <c r="S94" i="12"/>
  <c r="S98" i="12"/>
  <c r="S102" i="12"/>
  <c r="S106" i="12"/>
  <c r="S110" i="12"/>
  <c r="S114" i="12"/>
  <c r="S19" i="12"/>
  <c r="S23" i="12"/>
  <c r="S27" i="12"/>
  <c r="S31" i="12"/>
  <c r="S35" i="12"/>
  <c r="S39" i="12"/>
  <c r="S43" i="12"/>
  <c r="S47" i="12"/>
  <c r="S51" i="12"/>
  <c r="S55" i="12"/>
  <c r="S59" i="12"/>
  <c r="S63" i="12"/>
  <c r="S67" i="12"/>
  <c r="S71" i="12"/>
  <c r="S75" i="12"/>
  <c r="S79" i="12"/>
  <c r="S83" i="12"/>
  <c r="S87" i="12"/>
  <c r="S91" i="12"/>
  <c r="S95" i="12"/>
  <c r="S99" i="12"/>
  <c r="S103" i="12"/>
  <c r="S107" i="12"/>
  <c r="S111" i="12"/>
  <c r="S115" i="12"/>
  <c r="S117" i="12"/>
  <c r="D21" i="7"/>
  <c r="D25" i="7"/>
  <c r="D29" i="7"/>
  <c r="D33" i="7"/>
  <c r="D37" i="7"/>
  <c r="D41" i="7"/>
  <c r="D45" i="7"/>
  <c r="D49" i="7"/>
  <c r="D53" i="7"/>
  <c r="D57" i="7"/>
  <c r="D61" i="7"/>
  <c r="D65" i="7"/>
  <c r="D69" i="7"/>
  <c r="D73" i="7"/>
  <c r="D77" i="7"/>
  <c r="D81" i="7"/>
  <c r="D85" i="7"/>
  <c r="D89" i="7"/>
  <c r="D93" i="7"/>
  <c r="D97" i="7"/>
  <c r="D101" i="7"/>
  <c r="D105" i="7"/>
  <c r="D109" i="7"/>
  <c r="D113" i="7"/>
  <c r="D22" i="7"/>
  <c r="D26" i="7"/>
  <c r="D30" i="7"/>
  <c r="D34" i="7"/>
  <c r="D38" i="7"/>
  <c r="D42" i="7"/>
  <c r="D46" i="7"/>
  <c r="D50" i="7"/>
  <c r="D54" i="7"/>
  <c r="D58" i="7"/>
  <c r="D62" i="7"/>
  <c r="D66" i="7"/>
  <c r="D70" i="7"/>
  <c r="D74" i="7"/>
  <c r="D78" i="7"/>
  <c r="D82" i="7"/>
  <c r="D86" i="7"/>
  <c r="D90" i="7"/>
  <c r="D94" i="7"/>
  <c r="D98" i="7"/>
  <c r="D102" i="7"/>
  <c r="D106" i="7"/>
  <c r="D110" i="7"/>
  <c r="D114" i="7"/>
  <c r="D19" i="7"/>
  <c r="D23" i="7"/>
  <c r="D27" i="7"/>
  <c r="D31" i="7"/>
  <c r="D35" i="7"/>
  <c r="D39" i="7"/>
  <c r="D43" i="7"/>
  <c r="D47" i="7"/>
  <c r="D51" i="7"/>
  <c r="D55" i="7"/>
  <c r="D59" i="7"/>
  <c r="D63" i="7"/>
  <c r="D67" i="7"/>
  <c r="D71" i="7"/>
  <c r="D75" i="7"/>
  <c r="D79" i="7"/>
  <c r="D83" i="7"/>
  <c r="D87" i="7"/>
  <c r="D91" i="7"/>
  <c r="D95" i="7"/>
  <c r="D99" i="7"/>
  <c r="D103" i="7"/>
  <c r="D107" i="7"/>
  <c r="D111" i="7"/>
  <c r="D115" i="7"/>
  <c r="D28" i="7"/>
  <c r="D44" i="7"/>
  <c r="D60" i="7"/>
  <c r="D76" i="7"/>
  <c r="D92" i="7"/>
  <c r="D108" i="7"/>
  <c r="D32" i="7"/>
  <c r="D48" i="7"/>
  <c r="D64" i="7"/>
  <c r="D80" i="7"/>
  <c r="D96" i="7"/>
  <c r="D112" i="7"/>
  <c r="D20" i="7"/>
  <c r="D36" i="7"/>
  <c r="D52" i="7"/>
  <c r="D68" i="7"/>
  <c r="D84" i="7"/>
  <c r="D100" i="7"/>
  <c r="D116" i="7"/>
  <c r="D56" i="7"/>
  <c r="D72" i="7"/>
  <c r="D24" i="7"/>
  <c r="D88" i="7"/>
  <c r="D40" i="7"/>
  <c r="D104" i="7"/>
  <c r="D117" i="7"/>
  <c r="E42" i="14"/>
  <c r="N3" i="1"/>
  <c r="AD3" i="1" s="1"/>
  <c r="E16" i="7"/>
  <c r="E16" i="8"/>
  <c r="T16" i="10"/>
  <c r="T16" i="7"/>
  <c r="T16" i="8"/>
  <c r="E16" i="3"/>
  <c r="T16" i="6"/>
  <c r="T16" i="13"/>
  <c r="E16" i="9"/>
  <c r="D6" i="6"/>
  <c r="D6" i="13"/>
  <c r="I4" i="15"/>
  <c r="X4" i="15" s="1"/>
  <c r="E16" i="10"/>
  <c r="E16" i="11"/>
  <c r="T16" i="9"/>
  <c r="D6" i="3"/>
  <c r="D6" i="12"/>
  <c r="T16" i="3"/>
  <c r="T16" i="11"/>
  <c r="E16" i="12"/>
  <c r="D6" i="8"/>
  <c r="D6" i="11"/>
  <c r="E16" i="6"/>
  <c r="T16" i="12"/>
  <c r="E16" i="13"/>
  <c r="D6" i="7"/>
  <c r="D6" i="10"/>
  <c r="D6" i="9"/>
  <c r="D98" i="14"/>
  <c r="D86" i="14"/>
  <c r="D74" i="14"/>
  <c r="D62" i="14"/>
  <c r="D45" i="14"/>
  <c r="D10" i="14"/>
  <c r="E31" i="14"/>
  <c r="D18" i="12"/>
  <c r="D22" i="12"/>
  <c r="D26" i="12"/>
  <c r="D30" i="12"/>
  <c r="D34" i="12"/>
  <c r="D38" i="12"/>
  <c r="D42" i="12"/>
  <c r="D46" i="12"/>
  <c r="D50" i="12"/>
  <c r="D54" i="12"/>
  <c r="D58" i="12"/>
  <c r="D62" i="12"/>
  <c r="D66" i="12"/>
  <c r="D70" i="12"/>
  <c r="D74" i="12"/>
  <c r="D78" i="12"/>
  <c r="D82" i="12"/>
  <c r="D86" i="12"/>
  <c r="D90" i="12"/>
  <c r="D94" i="12"/>
  <c r="D98" i="12"/>
  <c r="D102" i="12"/>
  <c r="D106" i="12"/>
  <c r="D110" i="12"/>
  <c r="D114" i="12"/>
  <c r="D19" i="12"/>
  <c r="D23" i="12"/>
  <c r="D27" i="12"/>
  <c r="D31" i="12"/>
  <c r="D35" i="12"/>
  <c r="D39" i="12"/>
  <c r="D43" i="12"/>
  <c r="D47" i="12"/>
  <c r="D51" i="12"/>
  <c r="D55" i="12"/>
  <c r="D59" i="12"/>
  <c r="D63" i="12"/>
  <c r="D67" i="12"/>
  <c r="D71" i="12"/>
  <c r="D75" i="12"/>
  <c r="D79" i="12"/>
  <c r="D83" i="12"/>
  <c r="D87" i="12"/>
  <c r="D91" i="12"/>
  <c r="D95" i="12"/>
  <c r="D99" i="12"/>
  <c r="D103" i="12"/>
  <c r="D107" i="12"/>
  <c r="D111" i="12"/>
  <c r="D115" i="12"/>
  <c r="D20" i="12"/>
  <c r="D24" i="12"/>
  <c r="D28" i="12"/>
  <c r="D32" i="12"/>
  <c r="D36" i="12"/>
  <c r="D40" i="12"/>
  <c r="D44" i="12"/>
  <c r="D48" i="12"/>
  <c r="D52" i="12"/>
  <c r="D56" i="12"/>
  <c r="D60" i="12"/>
  <c r="D64" i="12"/>
  <c r="D68" i="12"/>
  <c r="D72" i="12"/>
  <c r="D76" i="12"/>
  <c r="D80" i="12"/>
  <c r="D84" i="12"/>
  <c r="D88" i="12"/>
  <c r="D92" i="12"/>
  <c r="D96" i="12"/>
  <c r="D100" i="12"/>
  <c r="D104" i="12"/>
  <c r="D108" i="12"/>
  <c r="D112" i="12"/>
  <c r="D116" i="12"/>
  <c r="D21" i="12"/>
  <c r="D25" i="12"/>
  <c r="D29" i="12"/>
  <c r="D33" i="12"/>
  <c r="D37" i="12"/>
  <c r="D41" i="12"/>
  <c r="D45" i="12"/>
  <c r="D49" i="12"/>
  <c r="D53" i="12"/>
  <c r="D57" i="12"/>
  <c r="D61" i="12"/>
  <c r="D65" i="12"/>
  <c r="D69" i="12"/>
  <c r="D73" i="12"/>
  <c r="D77" i="12"/>
  <c r="D81" i="12"/>
  <c r="D85" i="12"/>
  <c r="D89" i="12"/>
  <c r="D93" i="12"/>
  <c r="D97" i="12"/>
  <c r="D101" i="12"/>
  <c r="D105" i="12"/>
  <c r="D109" i="12"/>
  <c r="D113" i="12"/>
  <c r="D117" i="12"/>
  <c r="S37" i="9"/>
  <c r="S41" i="9"/>
  <c r="S45" i="9"/>
  <c r="S49" i="9"/>
  <c r="S53" i="9"/>
  <c r="S57" i="9"/>
  <c r="S61" i="9"/>
  <c r="S65" i="9"/>
  <c r="S69" i="9"/>
  <c r="S73" i="9"/>
  <c r="S77" i="9"/>
  <c r="S81" i="9"/>
  <c r="S85" i="9"/>
  <c r="S89" i="9"/>
  <c r="S93" i="9"/>
  <c r="S97" i="9"/>
  <c r="S101" i="9"/>
  <c r="S105" i="9"/>
  <c r="S109" i="9"/>
  <c r="S113" i="9"/>
  <c r="S34" i="9"/>
  <c r="S38" i="9"/>
  <c r="S42" i="9"/>
  <c r="S46" i="9"/>
  <c r="S50" i="9"/>
  <c r="S54" i="9"/>
  <c r="S58" i="9"/>
  <c r="S62" i="9"/>
  <c r="S66" i="9"/>
  <c r="S70" i="9"/>
  <c r="S74" i="9"/>
  <c r="S78" i="9"/>
  <c r="S82" i="9"/>
  <c r="S86" i="9"/>
  <c r="S90" i="9"/>
  <c r="S94" i="9"/>
  <c r="S98" i="9"/>
  <c r="S102" i="9"/>
  <c r="S106" i="9"/>
  <c r="S110" i="9"/>
  <c r="S114" i="9"/>
  <c r="S35" i="9"/>
  <c r="S39" i="9"/>
  <c r="S43" i="9"/>
  <c r="S47" i="9"/>
  <c r="S51" i="9"/>
  <c r="S55" i="9"/>
  <c r="S59" i="9"/>
  <c r="S63" i="9"/>
  <c r="S67" i="9"/>
  <c r="S71" i="9"/>
  <c r="S75" i="9"/>
  <c r="S79" i="9"/>
  <c r="S83" i="9"/>
  <c r="S87" i="9"/>
  <c r="S91" i="9"/>
  <c r="S95" i="9"/>
  <c r="S99" i="9"/>
  <c r="S103" i="9"/>
  <c r="S107" i="9"/>
  <c r="S111" i="9"/>
  <c r="S115" i="9"/>
  <c r="S48" i="9"/>
  <c r="S64" i="9"/>
  <c r="S80" i="9"/>
  <c r="S96" i="9"/>
  <c r="S112" i="9"/>
  <c r="S36" i="9"/>
  <c r="S52" i="9"/>
  <c r="S68" i="9"/>
  <c r="S84" i="9"/>
  <c r="S100" i="9"/>
  <c r="S116" i="9"/>
  <c r="S40" i="9"/>
  <c r="S56" i="9"/>
  <c r="S72" i="9"/>
  <c r="S88" i="9"/>
  <c r="S104" i="9"/>
  <c r="S44" i="9"/>
  <c r="S60" i="9"/>
  <c r="S76" i="9"/>
  <c r="S92" i="9"/>
  <c r="S108" i="9"/>
  <c r="S117" i="9"/>
  <c r="S19" i="3"/>
  <c r="S23" i="3"/>
  <c r="S27" i="3"/>
  <c r="S31" i="3"/>
  <c r="S35" i="3"/>
  <c r="S39" i="3"/>
  <c r="S43" i="3"/>
  <c r="S47" i="3"/>
  <c r="S51" i="3"/>
  <c r="S55" i="3"/>
  <c r="S59" i="3"/>
  <c r="S63" i="3"/>
  <c r="S67" i="3"/>
  <c r="S71" i="3"/>
  <c r="S75" i="3"/>
  <c r="S79" i="3"/>
  <c r="S83" i="3"/>
  <c r="S87" i="3"/>
  <c r="S91" i="3"/>
  <c r="S95" i="3"/>
  <c r="S99" i="3"/>
  <c r="S103" i="3"/>
  <c r="S107" i="3"/>
  <c r="S111" i="3"/>
  <c r="S115" i="3"/>
  <c r="S20" i="3"/>
  <c r="S24" i="3"/>
  <c r="S28" i="3"/>
  <c r="S32" i="3"/>
  <c r="S36" i="3"/>
  <c r="S40" i="3"/>
  <c r="S44" i="3"/>
  <c r="S48" i="3"/>
  <c r="S52" i="3"/>
  <c r="S56" i="3"/>
  <c r="S60" i="3"/>
  <c r="S64" i="3"/>
  <c r="S68" i="3"/>
  <c r="S72" i="3"/>
  <c r="S76" i="3"/>
  <c r="S80" i="3"/>
  <c r="S84" i="3"/>
  <c r="S88" i="3"/>
  <c r="S92" i="3"/>
  <c r="S96" i="3"/>
  <c r="S100" i="3"/>
  <c r="S104" i="3"/>
  <c r="S108" i="3"/>
  <c r="S112" i="3"/>
  <c r="S116" i="3"/>
  <c r="S21" i="3"/>
  <c r="S25" i="3"/>
  <c r="S29" i="3"/>
  <c r="S33" i="3"/>
  <c r="S37" i="3"/>
  <c r="S41" i="3"/>
  <c r="S45" i="3"/>
  <c r="S49" i="3"/>
  <c r="S53" i="3"/>
  <c r="S57" i="3"/>
  <c r="S61" i="3"/>
  <c r="S65" i="3"/>
  <c r="S69" i="3"/>
  <c r="S73" i="3"/>
  <c r="S77" i="3"/>
  <c r="S81" i="3"/>
  <c r="S85" i="3"/>
  <c r="S89" i="3"/>
  <c r="S93" i="3"/>
  <c r="S97" i="3"/>
  <c r="S101" i="3"/>
  <c r="S105" i="3"/>
  <c r="S109" i="3"/>
  <c r="S113" i="3"/>
  <c r="S22" i="3"/>
  <c r="S26" i="3"/>
  <c r="S30" i="3"/>
  <c r="S34" i="3"/>
  <c r="S38" i="3"/>
  <c r="S42" i="3"/>
  <c r="S46" i="3"/>
  <c r="S50" i="3"/>
  <c r="S54" i="3"/>
  <c r="S58" i="3"/>
  <c r="S62" i="3"/>
  <c r="S66" i="3"/>
  <c r="S70" i="3"/>
  <c r="S74" i="3"/>
  <c r="S78" i="3"/>
  <c r="S82" i="3"/>
  <c r="S86" i="3"/>
  <c r="S90" i="3"/>
  <c r="S94" i="3"/>
  <c r="S98" i="3"/>
  <c r="S102" i="3"/>
  <c r="S106" i="3"/>
  <c r="S110" i="3"/>
  <c r="S114" i="3"/>
  <c r="S117" i="3"/>
  <c r="D22" i="10"/>
  <c r="D26" i="10"/>
  <c r="D30" i="10"/>
  <c r="D34" i="10"/>
  <c r="D38" i="10"/>
  <c r="D42" i="10"/>
  <c r="D46" i="10"/>
  <c r="D50" i="10"/>
  <c r="D54" i="10"/>
  <c r="D58" i="10"/>
  <c r="D62" i="10"/>
  <c r="D66" i="10"/>
  <c r="D70" i="10"/>
  <c r="D74" i="10"/>
  <c r="D78" i="10"/>
  <c r="D82" i="10"/>
  <c r="D86" i="10"/>
  <c r="D90" i="10"/>
  <c r="D94" i="10"/>
  <c r="D98" i="10"/>
  <c r="D102" i="10"/>
  <c r="D106" i="10"/>
  <c r="D110" i="10"/>
  <c r="D114" i="10"/>
  <c r="D19" i="10"/>
  <c r="D23" i="10"/>
  <c r="D27" i="10"/>
  <c r="D31" i="10"/>
  <c r="D35" i="10"/>
  <c r="D39" i="10"/>
  <c r="D43" i="10"/>
  <c r="D47" i="10"/>
  <c r="D51" i="10"/>
  <c r="D55" i="10"/>
  <c r="D59" i="10"/>
  <c r="D63" i="10"/>
  <c r="D67" i="10"/>
  <c r="D71" i="10"/>
  <c r="D75" i="10"/>
  <c r="D79" i="10"/>
  <c r="D83" i="10"/>
  <c r="D87" i="10"/>
  <c r="D91" i="10"/>
  <c r="D95" i="10"/>
  <c r="D99" i="10"/>
  <c r="D103" i="10"/>
  <c r="D107" i="10"/>
  <c r="D111" i="10"/>
  <c r="D115" i="10"/>
  <c r="D20" i="10"/>
  <c r="D24" i="10"/>
  <c r="D28" i="10"/>
  <c r="D32" i="10"/>
  <c r="D36" i="10"/>
  <c r="D40" i="10"/>
  <c r="D44" i="10"/>
  <c r="D48" i="10"/>
  <c r="D52" i="10"/>
  <c r="D56" i="10"/>
  <c r="D60" i="10"/>
  <c r="D64" i="10"/>
  <c r="D68" i="10"/>
  <c r="D72" i="10"/>
  <c r="D76" i="10"/>
  <c r="D80" i="10"/>
  <c r="D84" i="10"/>
  <c r="D88" i="10"/>
  <c r="D92" i="10"/>
  <c r="D96" i="10"/>
  <c r="D100" i="10"/>
  <c r="D104" i="10"/>
  <c r="D108" i="10"/>
  <c r="D112" i="10"/>
  <c r="D116" i="10"/>
  <c r="D25" i="10"/>
  <c r="D37" i="10"/>
  <c r="D53" i="10"/>
  <c r="D69" i="10"/>
  <c r="D85" i="10"/>
  <c r="D101" i="10"/>
  <c r="D41" i="10"/>
  <c r="D57" i="10"/>
  <c r="D73" i="10"/>
  <c r="D89" i="10"/>
  <c r="D105" i="10"/>
  <c r="D29" i="10"/>
  <c r="D45" i="10"/>
  <c r="D61" i="10"/>
  <c r="D77" i="10"/>
  <c r="D93" i="10"/>
  <c r="D109" i="10"/>
  <c r="D33" i="10"/>
  <c r="D49" i="10"/>
  <c r="D65" i="10"/>
  <c r="D81" i="10"/>
  <c r="D97" i="10"/>
  <c r="D113" i="10"/>
  <c r="D117" i="10"/>
  <c r="E2" i="14"/>
  <c r="F1" i="14" s="1"/>
  <c r="F33" i="14"/>
  <c r="F50" i="14"/>
  <c r="G51" i="14"/>
  <c r="G34" i="14"/>
  <c r="S22" i="11"/>
  <c r="S26" i="11"/>
  <c r="S30" i="11"/>
  <c r="S34" i="11"/>
  <c r="S38" i="11"/>
  <c r="S42" i="11"/>
  <c r="S46" i="11"/>
  <c r="S50" i="11"/>
  <c r="S54" i="11"/>
  <c r="S58" i="11"/>
  <c r="S62" i="11"/>
  <c r="S66" i="11"/>
  <c r="S70" i="11"/>
  <c r="S74" i="11"/>
  <c r="S78" i="11"/>
  <c r="S82" i="11"/>
  <c r="S86" i="11"/>
  <c r="S90" i="11"/>
  <c r="S94" i="11"/>
  <c r="S98" i="11"/>
  <c r="S102" i="11"/>
  <c r="S106" i="11"/>
  <c r="S110" i="11"/>
  <c r="S114" i="11"/>
  <c r="S19" i="11"/>
  <c r="S23" i="11"/>
  <c r="S27" i="11"/>
  <c r="S31" i="11"/>
  <c r="S35" i="11"/>
  <c r="S39" i="11"/>
  <c r="S43" i="11"/>
  <c r="S47" i="11"/>
  <c r="S51" i="11"/>
  <c r="S55" i="11"/>
  <c r="S59" i="11"/>
  <c r="S63" i="11"/>
  <c r="S67" i="11"/>
  <c r="S71" i="11"/>
  <c r="S75" i="11"/>
  <c r="S79" i="11"/>
  <c r="S83" i="11"/>
  <c r="S87" i="11"/>
  <c r="S91" i="11"/>
  <c r="S95" i="11"/>
  <c r="S99" i="11"/>
  <c r="S103" i="11"/>
  <c r="S107" i="11"/>
  <c r="S111" i="11"/>
  <c r="S115" i="11"/>
  <c r="S20" i="11"/>
  <c r="S24" i="11"/>
  <c r="S28" i="11"/>
  <c r="S32" i="11"/>
  <c r="S36" i="11"/>
  <c r="S40" i="11"/>
  <c r="S44" i="11"/>
  <c r="S48" i="11"/>
  <c r="S52" i="11"/>
  <c r="S56" i="11"/>
  <c r="S60" i="11"/>
  <c r="S64" i="11"/>
  <c r="S68" i="11"/>
  <c r="S72" i="11"/>
  <c r="S76" i="11"/>
  <c r="S80" i="11"/>
  <c r="S84" i="11"/>
  <c r="S88" i="11"/>
  <c r="S92" i="11"/>
  <c r="S96" i="11"/>
  <c r="S100" i="11"/>
  <c r="S104" i="11"/>
  <c r="S108" i="11"/>
  <c r="S112" i="11"/>
  <c r="S116" i="11"/>
  <c r="S21" i="11"/>
  <c r="S25" i="11"/>
  <c r="S29" i="11"/>
  <c r="S33" i="11"/>
  <c r="S37" i="11"/>
  <c r="S41" i="11"/>
  <c r="S45" i="11"/>
  <c r="S49" i="11"/>
  <c r="S53" i="11"/>
  <c r="S57" i="11"/>
  <c r="S61" i="11"/>
  <c r="S65" i="11"/>
  <c r="S69" i="11"/>
  <c r="S73" i="11"/>
  <c r="S77" i="11"/>
  <c r="S81" i="11"/>
  <c r="S85" i="11"/>
  <c r="S89" i="11"/>
  <c r="S93" i="11"/>
  <c r="S97" i="11"/>
  <c r="S101" i="11"/>
  <c r="S105" i="11"/>
  <c r="S109" i="11"/>
  <c r="S113" i="11"/>
  <c r="S117" i="11"/>
  <c r="D22" i="11"/>
  <c r="D26" i="11"/>
  <c r="D30" i="11"/>
  <c r="D34" i="11"/>
  <c r="D38" i="11"/>
  <c r="D42" i="11"/>
  <c r="D46" i="11"/>
  <c r="D50" i="11"/>
  <c r="D54" i="11"/>
  <c r="D58" i="11"/>
  <c r="D62" i="11"/>
  <c r="D66" i="11"/>
  <c r="D70" i="11"/>
  <c r="D19" i="11"/>
  <c r="D23" i="11"/>
  <c r="D27" i="11"/>
  <c r="D31" i="11"/>
  <c r="D35" i="11"/>
  <c r="D39" i="11"/>
  <c r="D43" i="11"/>
  <c r="D47" i="11"/>
  <c r="D51" i="11"/>
  <c r="D55" i="11"/>
  <c r="D59" i="11"/>
  <c r="D63" i="11"/>
  <c r="D24" i="11"/>
  <c r="D32" i="11"/>
  <c r="D40" i="11"/>
  <c r="D48" i="11"/>
  <c r="D56" i="11"/>
  <c r="D64" i="11"/>
  <c r="D69" i="11"/>
  <c r="D74" i="11"/>
  <c r="D78" i="11"/>
  <c r="D82" i="11"/>
  <c r="D86" i="11"/>
  <c r="D90" i="11"/>
  <c r="D94" i="11"/>
  <c r="D98" i="11"/>
  <c r="D102" i="11"/>
  <c r="D106" i="11"/>
  <c r="D110" i="11"/>
  <c r="D114" i="11"/>
  <c r="D25" i="11"/>
  <c r="D33" i="11"/>
  <c r="D41" i="11"/>
  <c r="D49" i="11"/>
  <c r="D57" i="11"/>
  <c r="D65" i="11"/>
  <c r="D71" i="11"/>
  <c r="D75" i="11"/>
  <c r="D79" i="11"/>
  <c r="D83" i="11"/>
  <c r="D87" i="11"/>
  <c r="D91" i="11"/>
  <c r="D95" i="11"/>
  <c r="D99" i="11"/>
  <c r="D103" i="11"/>
  <c r="D107" i="11"/>
  <c r="D111" i="11"/>
  <c r="D115" i="11"/>
  <c r="D20" i="11"/>
  <c r="D28" i="11"/>
  <c r="D36" i="11"/>
  <c r="D44" i="11"/>
  <c r="D52" i="11"/>
  <c r="D60" i="11"/>
  <c r="D67" i="11"/>
  <c r="D72" i="11"/>
  <c r="D76" i="11"/>
  <c r="D80" i="11"/>
  <c r="D84" i="11"/>
  <c r="D88" i="11"/>
  <c r="D92" i="11"/>
  <c r="D96" i="11"/>
  <c r="D100" i="11"/>
  <c r="D104" i="11"/>
  <c r="D108" i="11"/>
  <c r="D112" i="11"/>
  <c r="D116" i="11"/>
  <c r="D21" i="11"/>
  <c r="D29" i="11"/>
  <c r="D37" i="11"/>
  <c r="D45" i="11"/>
  <c r="D53" i="11"/>
  <c r="D61" i="11"/>
  <c r="D68" i="11"/>
  <c r="D73" i="11"/>
  <c r="D77" i="11"/>
  <c r="D81" i="11"/>
  <c r="D85" i="11"/>
  <c r="D89" i="11"/>
  <c r="D93" i="11"/>
  <c r="D97" i="11"/>
  <c r="D101" i="11"/>
  <c r="D105" i="11"/>
  <c r="D109" i="11"/>
  <c r="D113" i="11"/>
  <c r="D117" i="11"/>
  <c r="D20" i="9"/>
  <c r="D22" i="9"/>
  <c r="D24" i="9"/>
  <c r="D26" i="9"/>
  <c r="D28" i="9"/>
  <c r="D30" i="9"/>
  <c r="D32" i="9"/>
  <c r="D34" i="9"/>
  <c r="D36" i="9"/>
  <c r="D38" i="9"/>
  <c r="D40" i="9"/>
  <c r="D42" i="9"/>
  <c r="D44" i="9"/>
  <c r="D46" i="9"/>
  <c r="D48" i="9"/>
  <c r="D50" i="9"/>
  <c r="D52" i="9"/>
  <c r="D54" i="9"/>
  <c r="D56" i="9"/>
  <c r="D58" i="9"/>
  <c r="D60" i="9"/>
  <c r="D25" i="9"/>
  <c r="D33" i="9"/>
  <c r="D41" i="9"/>
  <c r="D49" i="9"/>
  <c r="D57" i="9"/>
  <c r="D62" i="9"/>
  <c r="D64" i="9"/>
  <c r="D66" i="9"/>
  <c r="D68" i="9"/>
  <c r="D70" i="9"/>
  <c r="D72" i="9"/>
  <c r="D74" i="9"/>
  <c r="D76" i="9"/>
  <c r="D78" i="9"/>
  <c r="D80" i="9"/>
  <c r="D82" i="9"/>
  <c r="D84" i="9"/>
  <c r="D86" i="9"/>
  <c r="D88" i="9"/>
  <c r="D90" i="9"/>
  <c r="D92" i="9"/>
  <c r="D94" i="9"/>
  <c r="D96" i="9"/>
  <c r="D98" i="9"/>
  <c r="D100" i="9"/>
  <c r="D102" i="9"/>
  <c r="D104" i="9"/>
  <c r="D106" i="9"/>
  <c r="D108" i="9"/>
  <c r="D110" i="9"/>
  <c r="D112" i="9"/>
  <c r="D114" i="9"/>
  <c r="D116" i="9"/>
  <c r="D31" i="9"/>
  <c r="D37" i="9"/>
  <c r="D43" i="9"/>
  <c r="D63" i="9"/>
  <c r="D71" i="9"/>
  <c r="D79" i="9"/>
  <c r="D87" i="9"/>
  <c r="D95" i="9"/>
  <c r="D103" i="9"/>
  <c r="D111" i="9"/>
  <c r="D23" i="9"/>
  <c r="D29" i="9"/>
  <c r="D35" i="9"/>
  <c r="D55" i="9"/>
  <c r="D61" i="9"/>
  <c r="D69" i="9"/>
  <c r="D77" i="9"/>
  <c r="D85" i="9"/>
  <c r="D93" i="9"/>
  <c r="D101" i="9"/>
  <c r="D109" i="9"/>
  <c r="D21" i="9"/>
  <c r="D27" i="9"/>
  <c r="D47" i="9"/>
  <c r="D53" i="9"/>
  <c r="D59" i="9"/>
  <c r="D67" i="9"/>
  <c r="D75" i="9"/>
  <c r="D83" i="9"/>
  <c r="D91" i="9"/>
  <c r="D99" i="9"/>
  <c r="D107" i="9"/>
  <c r="D115" i="9"/>
  <c r="D65" i="9"/>
  <c r="D97" i="9"/>
  <c r="D51" i="9"/>
  <c r="D73" i="9"/>
  <c r="D105" i="9"/>
  <c r="D19" i="9"/>
  <c r="D45" i="9"/>
  <c r="D81" i="9"/>
  <c r="D113" i="9"/>
  <c r="D39" i="9"/>
  <c r="D89" i="9"/>
  <c r="D117" i="9"/>
  <c r="S20" i="10"/>
  <c r="S24" i="10"/>
  <c r="S28" i="10"/>
  <c r="S32" i="10"/>
  <c r="S36" i="10"/>
  <c r="S40" i="10"/>
  <c r="S44" i="10"/>
  <c r="S48" i="10"/>
  <c r="S52" i="10"/>
  <c r="S56" i="10"/>
  <c r="S60" i="10"/>
  <c r="S64" i="10"/>
  <c r="S68" i="10"/>
  <c r="S72" i="10"/>
  <c r="S76" i="10"/>
  <c r="S80" i="10"/>
  <c r="S84" i="10"/>
  <c r="S88" i="10"/>
  <c r="S92" i="10"/>
  <c r="S96" i="10"/>
  <c r="S100" i="10"/>
  <c r="S104" i="10"/>
  <c r="S108" i="10"/>
  <c r="S112" i="10"/>
  <c r="S116" i="10"/>
  <c r="S17" i="10"/>
  <c r="S21" i="10"/>
  <c r="S25" i="10"/>
  <c r="S29" i="10"/>
  <c r="S33" i="10"/>
  <c r="S37" i="10"/>
  <c r="S41" i="10"/>
  <c r="S45" i="10"/>
  <c r="S49" i="10"/>
  <c r="S53" i="10"/>
  <c r="S57" i="10"/>
  <c r="S61" i="10"/>
  <c r="S65" i="10"/>
  <c r="S69" i="10"/>
  <c r="S73" i="10"/>
  <c r="S77" i="10"/>
  <c r="S81" i="10"/>
  <c r="S85" i="10"/>
  <c r="S89" i="10"/>
  <c r="S93" i="10"/>
  <c r="S97" i="10"/>
  <c r="S101" i="10"/>
  <c r="S105" i="10"/>
  <c r="S109" i="10"/>
  <c r="S113" i="10"/>
  <c r="S22" i="10"/>
  <c r="S26" i="10"/>
  <c r="S30" i="10"/>
  <c r="S34" i="10"/>
  <c r="S38" i="10"/>
  <c r="S42" i="10"/>
  <c r="S46" i="10"/>
  <c r="S50" i="10"/>
  <c r="S54" i="10"/>
  <c r="S58" i="10"/>
  <c r="S62" i="10"/>
  <c r="S66" i="10"/>
  <c r="S70" i="10"/>
  <c r="S74" i="10"/>
  <c r="S78" i="10"/>
  <c r="S82" i="10"/>
  <c r="S86" i="10"/>
  <c r="S90" i="10"/>
  <c r="S94" i="10"/>
  <c r="S98" i="10"/>
  <c r="S102" i="10"/>
  <c r="S106" i="10"/>
  <c r="S110" i="10"/>
  <c r="S114" i="10"/>
  <c r="S19" i="10"/>
  <c r="S23" i="10"/>
  <c r="S31" i="10"/>
  <c r="S35" i="10"/>
  <c r="S39" i="10"/>
  <c r="S43" i="10"/>
  <c r="S47" i="10"/>
  <c r="S51" i="10"/>
  <c r="S55" i="10"/>
  <c r="S59" i="10"/>
  <c r="S63" i="10"/>
  <c r="S67" i="10"/>
  <c r="S71" i="10"/>
  <c r="S75" i="10"/>
  <c r="S79" i="10"/>
  <c r="S83" i="10"/>
  <c r="S87" i="10"/>
  <c r="S91" i="10"/>
  <c r="S95" i="10"/>
  <c r="S99" i="10"/>
  <c r="S103" i="10"/>
  <c r="S107" i="10"/>
  <c r="S111" i="10"/>
  <c r="S115" i="10"/>
  <c r="S117" i="10"/>
  <c r="S17" i="6"/>
  <c r="S21" i="6"/>
  <c r="S25" i="6"/>
  <c r="S29" i="6"/>
  <c r="S33" i="6"/>
  <c r="S37" i="6"/>
  <c r="S41" i="6"/>
  <c r="S45" i="6"/>
  <c r="S49" i="6"/>
  <c r="S53" i="6"/>
  <c r="S57" i="6"/>
  <c r="S61" i="6"/>
  <c r="S65" i="6"/>
  <c r="S69" i="6"/>
  <c r="S73" i="6"/>
  <c r="S77" i="6"/>
  <c r="S81" i="6"/>
  <c r="S85" i="6"/>
  <c r="S89" i="6"/>
  <c r="S93" i="6"/>
  <c r="S97" i="6"/>
  <c r="S101" i="6"/>
  <c r="S105" i="6"/>
  <c r="S109" i="6"/>
  <c r="S113" i="6"/>
  <c r="S22" i="6"/>
  <c r="S26" i="6"/>
  <c r="S30" i="6"/>
  <c r="S34" i="6"/>
  <c r="S38" i="6"/>
  <c r="S42" i="6"/>
  <c r="S46" i="6"/>
  <c r="S50" i="6"/>
  <c r="S54" i="6"/>
  <c r="S58" i="6"/>
  <c r="S62" i="6"/>
  <c r="S66" i="6"/>
  <c r="S70" i="6"/>
  <c r="S74" i="6"/>
  <c r="S78" i="6"/>
  <c r="S82" i="6"/>
  <c r="S86" i="6"/>
  <c r="S90" i="6"/>
  <c r="S94" i="6"/>
  <c r="S98" i="6"/>
  <c r="S102" i="6"/>
  <c r="S106" i="6"/>
  <c r="S110" i="6"/>
  <c r="S114" i="6"/>
  <c r="S19" i="6"/>
  <c r="S23" i="6"/>
  <c r="S27" i="6"/>
  <c r="S31" i="6"/>
  <c r="S35" i="6"/>
  <c r="S39" i="6"/>
  <c r="S43" i="6"/>
  <c r="S47" i="6"/>
  <c r="S51" i="6"/>
  <c r="S55" i="6"/>
  <c r="S59" i="6"/>
  <c r="S63" i="6"/>
  <c r="S67" i="6"/>
  <c r="S71" i="6"/>
  <c r="S75" i="6"/>
  <c r="S79" i="6"/>
  <c r="S83" i="6"/>
  <c r="S87" i="6"/>
  <c r="S91" i="6"/>
  <c r="S95" i="6"/>
  <c r="S99" i="6"/>
  <c r="S103" i="6"/>
  <c r="S107" i="6"/>
  <c r="S111" i="6"/>
  <c r="S115" i="6"/>
  <c r="S20" i="6"/>
  <c r="S24" i="6"/>
  <c r="S28" i="6"/>
  <c r="S32" i="6"/>
  <c r="S36" i="6"/>
  <c r="S40" i="6"/>
  <c r="S44" i="6"/>
  <c r="S48" i="6"/>
  <c r="S52" i="6"/>
  <c r="S56" i="6"/>
  <c r="S60" i="6"/>
  <c r="S64" i="6"/>
  <c r="S68" i="6"/>
  <c r="S72" i="6"/>
  <c r="S76" i="6"/>
  <c r="S80" i="6"/>
  <c r="S84" i="6"/>
  <c r="S88" i="6"/>
  <c r="S92" i="6"/>
  <c r="S96" i="6"/>
  <c r="S100" i="6"/>
  <c r="S104" i="6"/>
  <c r="S108" i="6"/>
  <c r="S112" i="6"/>
  <c r="S116" i="6"/>
  <c r="S117" i="6"/>
  <c r="BT78" i="1" l="1"/>
  <c r="BF7" i="1"/>
  <c r="CH10" i="15"/>
  <c r="BT36" i="1"/>
  <c r="BT80" i="1"/>
  <c r="BT54" i="1"/>
  <c r="BT97" i="1"/>
  <c r="BT82" i="1"/>
  <c r="BT41" i="1"/>
  <c r="BT77" i="1"/>
  <c r="BT73" i="1"/>
  <c r="BT92" i="1"/>
  <c r="BT61" i="1"/>
  <c r="BT59" i="1"/>
  <c r="BT20" i="1"/>
  <c r="BF6" i="1"/>
  <c r="BT95" i="1"/>
  <c r="CD36" i="1"/>
  <c r="CD34" i="1"/>
  <c r="BT84" i="1"/>
  <c r="BT69" i="1"/>
  <c r="BT57" i="1"/>
  <c r="BT72" i="1"/>
  <c r="BT13" i="1"/>
  <c r="BT98" i="1"/>
  <c r="BT19" i="1"/>
  <c r="BT21" i="1"/>
  <c r="BT102" i="1"/>
  <c r="BT86" i="1"/>
  <c r="BT37" i="1"/>
  <c r="BT5" i="1"/>
  <c r="BT33" i="1"/>
  <c r="BT63" i="1"/>
  <c r="BT103" i="1"/>
  <c r="BT49" i="1"/>
  <c r="BT18" i="1"/>
  <c r="BT99" i="1"/>
  <c r="BT53" i="1"/>
  <c r="BT85" i="1"/>
  <c r="CH20" i="15"/>
  <c r="BT32" i="1"/>
  <c r="BA8" i="1"/>
  <c r="BB6" i="1"/>
  <c r="BA6" i="1"/>
  <c r="BB8" i="1"/>
  <c r="CH9" i="15"/>
  <c r="BT96" i="1"/>
  <c r="BT64" i="1"/>
  <c r="BX32" i="15"/>
  <c r="CH7" i="15"/>
  <c r="CH11" i="15"/>
  <c r="CH22" i="15"/>
  <c r="C19" i="9"/>
  <c r="C19" i="6"/>
  <c r="C19" i="12"/>
  <c r="C19" i="7"/>
  <c r="C19" i="11"/>
  <c r="C19" i="3"/>
  <c r="Q25" i="9"/>
  <c r="CH13" i="15"/>
  <c r="C22" i="13"/>
  <c r="CH16" i="15"/>
  <c r="C22" i="12"/>
  <c r="CH14" i="15"/>
  <c r="BT88" i="1"/>
  <c r="C22" i="11"/>
  <c r="C22" i="3"/>
  <c r="D21" i="6"/>
  <c r="C22" i="8"/>
  <c r="BT62" i="1"/>
  <c r="BT93" i="1"/>
  <c r="BT58" i="1"/>
  <c r="BT83" i="1"/>
  <c r="BT10" i="1"/>
  <c r="BT14" i="1"/>
  <c r="BT38" i="1"/>
  <c r="BT81" i="1"/>
  <c r="BT47" i="1"/>
  <c r="BT87" i="1"/>
  <c r="BT55" i="1"/>
  <c r="C22" i="7"/>
  <c r="G38" i="14"/>
  <c r="F52" i="14"/>
  <c r="S17" i="3"/>
  <c r="BN5" i="15"/>
  <c r="S17" i="11"/>
  <c r="G49" i="14"/>
  <c r="G55" i="14"/>
  <c r="H55" i="14" s="1"/>
  <c r="C22" i="6"/>
  <c r="S27" i="10"/>
  <c r="CD30" i="1"/>
  <c r="F57" i="14"/>
  <c r="G57" i="14" s="1"/>
  <c r="CH18" i="15"/>
  <c r="F43" i="14"/>
  <c r="G43" i="14" s="1"/>
  <c r="CH15" i="15"/>
  <c r="CH17" i="15"/>
  <c r="CD46" i="1"/>
  <c r="BX79" i="15"/>
  <c r="CD49" i="1"/>
  <c r="BT60" i="1"/>
  <c r="BT9" i="1"/>
  <c r="CN9" i="1" s="1"/>
  <c r="CD45" i="1"/>
  <c r="BX33" i="15"/>
  <c r="BX12" i="15"/>
  <c r="BX57" i="15"/>
  <c r="CD47" i="1"/>
  <c r="D18" i="6"/>
  <c r="BX14" i="15"/>
  <c r="BX38" i="15"/>
  <c r="BT48" i="1"/>
  <c r="CD90" i="1"/>
  <c r="BX62" i="15"/>
  <c r="CD51" i="1"/>
  <c r="BX100" i="15"/>
  <c r="CD40" i="1"/>
  <c r="CD56" i="1"/>
  <c r="CD82" i="1"/>
  <c r="CD29" i="1"/>
  <c r="BX20" i="15"/>
  <c r="BX89" i="15"/>
  <c r="CD95" i="1"/>
  <c r="BX90" i="15"/>
  <c r="CD94" i="1"/>
  <c r="BT40" i="1"/>
  <c r="CD19" i="1"/>
  <c r="BX61" i="15"/>
  <c r="CD97" i="1"/>
  <c r="BX97" i="15"/>
  <c r="CD20" i="1"/>
  <c r="CD43" i="1"/>
  <c r="BX96" i="15"/>
  <c r="CD22" i="1"/>
  <c r="CD24" i="1"/>
  <c r="CD55" i="1"/>
  <c r="BX45" i="15"/>
  <c r="BX19" i="15"/>
  <c r="BX54" i="15"/>
  <c r="D21" i="10"/>
  <c r="BX70" i="15"/>
  <c r="BX8" i="15"/>
  <c r="BX21" i="15"/>
  <c r="BT104" i="1"/>
  <c r="S19" i="9"/>
  <c r="CD15" i="1"/>
  <c r="CD8" i="1"/>
  <c r="CN8" i="1" s="1"/>
  <c r="S20" i="8"/>
  <c r="CD71" i="1"/>
  <c r="BX51" i="15"/>
  <c r="BX6" i="15"/>
  <c r="CH8" i="15"/>
  <c r="BX71" i="15"/>
  <c r="BX88" i="15"/>
  <c r="CD63" i="1"/>
  <c r="BX25" i="15"/>
  <c r="CD26" i="1"/>
  <c r="CD37" i="1"/>
  <c r="BX101" i="15"/>
  <c r="CD67" i="1"/>
  <c r="BX94" i="15"/>
  <c r="BX42" i="15"/>
  <c r="BX93" i="15"/>
  <c r="BX46" i="15"/>
  <c r="BX60" i="15"/>
  <c r="BX9" i="15"/>
  <c r="BX36" i="15"/>
  <c r="D18" i="10"/>
  <c r="S30" i="9"/>
  <c r="BX49" i="15"/>
  <c r="CD42" i="1"/>
  <c r="CD92" i="1"/>
  <c r="CD104" i="1"/>
  <c r="CD89" i="1"/>
  <c r="CD66" i="1"/>
  <c r="CD28" i="1"/>
  <c r="BX15" i="15"/>
  <c r="CD50" i="1"/>
  <c r="CD59" i="1"/>
  <c r="BN6" i="15"/>
  <c r="BX31" i="15"/>
  <c r="BX7" i="15"/>
  <c r="BX91" i="15"/>
  <c r="CD31" i="1"/>
  <c r="CD48" i="1"/>
  <c r="BX58" i="15"/>
  <c r="CD65" i="1"/>
  <c r="BX104" i="15"/>
  <c r="CD102" i="1"/>
  <c r="BX47" i="15"/>
  <c r="CD41" i="1"/>
  <c r="BX69" i="15"/>
  <c r="CD77" i="1"/>
  <c r="BX78" i="15"/>
  <c r="BX56" i="15"/>
  <c r="BX99" i="15"/>
  <c r="CD11" i="1"/>
  <c r="BX44" i="15"/>
  <c r="CD10" i="1"/>
  <c r="CD72" i="1"/>
  <c r="BX34" i="15"/>
  <c r="BX77" i="15"/>
  <c r="CD14" i="1"/>
  <c r="BX63" i="15"/>
  <c r="BX50" i="15"/>
  <c r="S31" i="9"/>
  <c r="D21" i="3"/>
  <c r="BX95" i="15"/>
  <c r="CD9" i="1"/>
  <c r="BX53" i="15"/>
  <c r="BX5" i="15"/>
  <c r="CD69" i="1"/>
  <c r="BX18" i="15"/>
  <c r="CD76" i="1"/>
  <c r="BX48" i="15"/>
  <c r="CD32" i="1"/>
  <c r="CD7" i="1"/>
  <c r="BX16" i="15"/>
  <c r="BX22" i="15"/>
  <c r="S24" i="9"/>
  <c r="S22" i="9"/>
  <c r="D18" i="8"/>
  <c r="CD52" i="1"/>
  <c r="BX17" i="15"/>
  <c r="CD93" i="1"/>
  <c r="BX103" i="15"/>
  <c r="BX85" i="15"/>
  <c r="BX11" i="15"/>
  <c r="CD38" i="1"/>
  <c r="CD79" i="1"/>
  <c r="BX23" i="15"/>
  <c r="CD12" i="1"/>
  <c r="CD18" i="1"/>
  <c r="BX65" i="15"/>
  <c r="CD75" i="1"/>
  <c r="CD83" i="1"/>
  <c r="BX35" i="15"/>
  <c r="CD33" i="1"/>
  <c r="CD39" i="1"/>
  <c r="BX98" i="15"/>
  <c r="BX40" i="15"/>
  <c r="BX10" i="15"/>
  <c r="CD84" i="1"/>
  <c r="BX80" i="15"/>
  <c r="CD35" i="1"/>
  <c r="BX74" i="15"/>
  <c r="CD54" i="1"/>
  <c r="CD60" i="1"/>
  <c r="BX13" i="15"/>
  <c r="BX86" i="15"/>
  <c r="BX67" i="15"/>
  <c r="CD101" i="1"/>
  <c r="BX83" i="15"/>
  <c r="CD99" i="1"/>
  <c r="BX72" i="15"/>
  <c r="BX82" i="15"/>
  <c r="CD53" i="1"/>
  <c r="BX64" i="15"/>
  <c r="BX24" i="15"/>
  <c r="BX39" i="15"/>
  <c r="CD91" i="1"/>
  <c r="BX66" i="15"/>
  <c r="BX52" i="15"/>
  <c r="CD98" i="1"/>
  <c r="CD80" i="1"/>
  <c r="BX84" i="15"/>
  <c r="CD21" i="1"/>
  <c r="CD78" i="1"/>
  <c r="CD85" i="1"/>
  <c r="CD61" i="1"/>
  <c r="CD62" i="1"/>
  <c r="S20" i="9"/>
  <c r="BX55" i="15"/>
  <c r="CD64" i="1"/>
  <c r="BX37" i="15"/>
  <c r="CD96" i="1"/>
  <c r="CD103" i="1"/>
  <c r="CD17" i="1"/>
  <c r="BX87" i="15"/>
  <c r="BX102" i="15"/>
  <c r="CD23" i="1"/>
  <c r="BX92" i="15"/>
  <c r="BX43" i="15"/>
  <c r="CD25" i="1"/>
  <c r="CD74" i="1"/>
  <c r="BX41" i="15"/>
  <c r="CD13" i="1"/>
  <c r="CD57" i="1"/>
  <c r="CD68" i="1"/>
  <c r="CD27" i="1"/>
  <c r="BX28" i="15"/>
  <c r="CD88" i="1"/>
  <c r="CD86" i="1"/>
  <c r="BX73" i="15"/>
  <c r="CD81" i="1"/>
  <c r="CD16" i="1"/>
  <c r="CD44" i="1"/>
  <c r="CD100" i="1"/>
  <c r="BX26" i="15"/>
  <c r="BX81" i="15"/>
  <c r="BX68" i="15"/>
  <c r="BX59" i="15"/>
  <c r="BX30" i="15"/>
  <c r="BX75" i="15"/>
  <c r="BX27" i="15"/>
  <c r="BX29" i="15"/>
  <c r="CD73" i="1"/>
  <c r="CD58" i="1"/>
  <c r="BX76" i="15"/>
  <c r="S33" i="9"/>
  <c r="D18" i="7"/>
  <c r="CD6" i="1"/>
  <c r="CD87" i="1"/>
  <c r="CD70" i="1"/>
  <c r="BI8" i="1"/>
  <c r="S28" i="9"/>
  <c r="BC28" i="15"/>
  <c r="BC59" i="15"/>
  <c r="BG69" i="1"/>
  <c r="BA89" i="15"/>
  <c r="BI47" i="1"/>
  <c r="BG10" i="1"/>
  <c r="BC78" i="15"/>
  <c r="BA79" i="15"/>
  <c r="AU54" i="15"/>
  <c r="BB28" i="1"/>
  <c r="BG75" i="1"/>
  <c r="BI100" i="1"/>
  <c r="BA26" i="15"/>
  <c r="BI37" i="1"/>
  <c r="AX32" i="15"/>
  <c r="BC63" i="15"/>
  <c r="BI43" i="1"/>
  <c r="BC102" i="15"/>
  <c r="BC10" i="15"/>
  <c r="BI96" i="1"/>
  <c r="BI5" i="1"/>
  <c r="BC60" i="15"/>
  <c r="BI94" i="1"/>
  <c r="BG37" i="1"/>
  <c r="BA32" i="15"/>
  <c r="BA83" i="15"/>
  <c r="BG71" i="1"/>
  <c r="BA30" i="15"/>
  <c r="AU58" i="15"/>
  <c r="AU8" i="15"/>
  <c r="BI51" i="1"/>
  <c r="BI104" i="1"/>
  <c r="BI41" i="1"/>
  <c r="BA85" i="15"/>
  <c r="BG73" i="1"/>
  <c r="BG14" i="1"/>
  <c r="BG4" i="1"/>
  <c r="CK4" i="1" s="1"/>
  <c r="B17" i="11" s="1"/>
  <c r="C17" i="11" s="1"/>
  <c r="BG16" i="1"/>
  <c r="AX72" i="15"/>
  <c r="AV67" i="15"/>
  <c r="BC31" i="15"/>
  <c r="BI75" i="1"/>
  <c r="BC70" i="15"/>
  <c r="BI36" i="1"/>
  <c r="BC81" i="15"/>
  <c r="BI73" i="1"/>
  <c r="BI18" i="1"/>
  <c r="BA53" i="15"/>
  <c r="BA7" i="15"/>
  <c r="BG46" i="1"/>
  <c r="BA47" i="15"/>
  <c r="BA102" i="15"/>
  <c r="BG20" i="1"/>
  <c r="BA56" i="1"/>
  <c r="BC72" i="1"/>
  <c r="BC11" i="1"/>
  <c r="AW52" i="15"/>
  <c r="AW105" i="15"/>
  <c r="BE89" i="1"/>
  <c r="BE88" i="1"/>
  <c r="BE99" i="1"/>
  <c r="AY87" i="15"/>
  <c r="BF65" i="1"/>
  <c r="AZ75" i="15"/>
  <c r="BF12" i="1"/>
  <c r="BF83" i="1"/>
  <c r="BF19" i="1"/>
  <c r="AZ53" i="15"/>
  <c r="BF102" i="1"/>
  <c r="BF38" i="1"/>
  <c r="AZ38" i="15"/>
  <c r="AZ102" i="15"/>
  <c r="BB41" i="1"/>
  <c r="AV35" i="15"/>
  <c r="AV75" i="15"/>
  <c r="AV7" i="15"/>
  <c r="BB80" i="1"/>
  <c r="BB48" i="1"/>
  <c r="BB16" i="1"/>
  <c r="AV28" i="15"/>
  <c r="AV60" i="15"/>
  <c r="AV92" i="15"/>
  <c r="BB91" i="1"/>
  <c r="BB59" i="1"/>
  <c r="BB27" i="1"/>
  <c r="AV17" i="15"/>
  <c r="AV49" i="15"/>
  <c r="AV81" i="15"/>
  <c r="BB98" i="1"/>
  <c r="BB66" i="1"/>
  <c r="BB34" i="1"/>
  <c r="AV10" i="15"/>
  <c r="AV42" i="15"/>
  <c r="AV74" i="15"/>
  <c r="AV5" i="15"/>
  <c r="BD99" i="1"/>
  <c r="BD67" i="1"/>
  <c r="BD35" i="1"/>
  <c r="AX9" i="15"/>
  <c r="AX41" i="15"/>
  <c r="AX73" i="15"/>
  <c r="AX105" i="15"/>
  <c r="BD78" i="1"/>
  <c r="BD46" i="1"/>
  <c r="BD14" i="1"/>
  <c r="AX30" i="15"/>
  <c r="AX62" i="15"/>
  <c r="AX94" i="15"/>
  <c r="BD89" i="1"/>
  <c r="BD57" i="1"/>
  <c r="BD25" i="1"/>
  <c r="AX19" i="15"/>
  <c r="AX51" i="15"/>
  <c r="AX83" i="15"/>
  <c r="BD96" i="1"/>
  <c r="BD64" i="1"/>
  <c r="BD32" i="1"/>
  <c r="AX12" i="15"/>
  <c r="AX44" i="15"/>
  <c r="AX76" i="15"/>
  <c r="AX5" i="15"/>
  <c r="BA74" i="1"/>
  <c r="BA42" i="1"/>
  <c r="BA10" i="1"/>
  <c r="AU32" i="15"/>
  <c r="AU64" i="15"/>
  <c r="AU96" i="15"/>
  <c r="BA85" i="1"/>
  <c r="BA53" i="1"/>
  <c r="BA21" i="1"/>
  <c r="AU21" i="15"/>
  <c r="AU53" i="15"/>
  <c r="AU85" i="15"/>
  <c r="BC48" i="1"/>
  <c r="AW27" i="15"/>
  <c r="AW80" i="15"/>
  <c r="BE86" i="1"/>
  <c r="BE69" i="1"/>
  <c r="BE68" i="1"/>
  <c r="BE83" i="1"/>
  <c r="AY103" i="15"/>
  <c r="BF45" i="1"/>
  <c r="AZ95" i="15"/>
  <c r="AZ20" i="15"/>
  <c r="BF63" i="1"/>
  <c r="AZ57" i="15"/>
  <c r="BF98" i="1"/>
  <c r="BF34" i="1"/>
  <c r="AZ42" i="15"/>
  <c r="BB101" i="1"/>
  <c r="BB37" i="1"/>
  <c r="AV39" i="15"/>
  <c r="AV79" i="15"/>
  <c r="BB4" i="1"/>
  <c r="CF4" i="1" s="1"/>
  <c r="B17" i="7" s="1"/>
  <c r="E17" i="7" s="1"/>
  <c r="BB76" i="1"/>
  <c r="BB44" i="1"/>
  <c r="BB12" i="1"/>
  <c r="AV32" i="15"/>
  <c r="AV64" i="15"/>
  <c r="AV96" i="15"/>
  <c r="BB87" i="1"/>
  <c r="BB55" i="1"/>
  <c r="BB23" i="1"/>
  <c r="AV21" i="15"/>
  <c r="AV53" i="15"/>
  <c r="AV85" i="15"/>
  <c r="BB94" i="1"/>
  <c r="BB62" i="1"/>
  <c r="BB30" i="1"/>
  <c r="AV14" i="15"/>
  <c r="AV46" i="15"/>
  <c r="AV78" i="15"/>
  <c r="BD95" i="1"/>
  <c r="BD63" i="1"/>
  <c r="BD31" i="1"/>
  <c r="AX13" i="15"/>
  <c r="AX45" i="15"/>
  <c r="AX77" i="15"/>
  <c r="AX7" i="15"/>
  <c r="BD74" i="1"/>
  <c r="BD42" i="1"/>
  <c r="BD10" i="1"/>
  <c r="AX34" i="15"/>
  <c r="AX66" i="15"/>
  <c r="AX98" i="15"/>
  <c r="BD85" i="1"/>
  <c r="BD53" i="1"/>
  <c r="BD21" i="1"/>
  <c r="AX23" i="15"/>
  <c r="AX55" i="15"/>
  <c r="AX87" i="15"/>
  <c r="BD92" i="1"/>
  <c r="BD60" i="1"/>
  <c r="BD28" i="1"/>
  <c r="AX16" i="15"/>
  <c r="AX48" i="15"/>
  <c r="AX80" i="15"/>
  <c r="BA102" i="1"/>
  <c r="BA70" i="1"/>
  <c r="BA38" i="1"/>
  <c r="AU36" i="15"/>
  <c r="AU68" i="15"/>
  <c r="AU100" i="15"/>
  <c r="BA81" i="1"/>
  <c r="BA49" i="1"/>
  <c r="BA17" i="1"/>
  <c r="AU25" i="15"/>
  <c r="AU57" i="15"/>
  <c r="AU89" i="15"/>
  <c r="AW67" i="15"/>
  <c r="BC97" i="1"/>
  <c r="BE50" i="1"/>
  <c r="BE37" i="1"/>
  <c r="BE36" i="1"/>
  <c r="BE55" i="1"/>
  <c r="BF33" i="1"/>
  <c r="AZ7" i="15"/>
  <c r="AZ32" i="15"/>
  <c r="BF59" i="1"/>
  <c r="AZ13" i="15"/>
  <c r="AZ77" i="15"/>
  <c r="BF78" i="1"/>
  <c r="BF14" i="1"/>
  <c r="AZ62" i="15"/>
  <c r="BB81" i="1"/>
  <c r="BB17" i="1"/>
  <c r="AV43" i="15"/>
  <c r="AV83" i="15"/>
  <c r="BB104" i="1"/>
  <c r="BB72" i="1"/>
  <c r="BB40" i="1"/>
  <c r="AV36" i="15"/>
  <c r="AV68" i="15"/>
  <c r="AV100" i="15"/>
  <c r="BB83" i="1"/>
  <c r="BB51" i="1"/>
  <c r="BB19" i="1"/>
  <c r="AV25" i="15"/>
  <c r="AV57" i="15"/>
  <c r="AV89" i="15"/>
  <c r="BB90" i="1"/>
  <c r="BB58" i="1"/>
  <c r="BB26" i="1"/>
  <c r="AV18" i="15"/>
  <c r="AV50" i="15"/>
  <c r="AV82" i="15"/>
  <c r="BD91" i="1"/>
  <c r="BD59" i="1"/>
  <c r="BD27" i="1"/>
  <c r="AX17" i="15"/>
  <c r="AX49" i="15"/>
  <c r="AX81" i="15"/>
  <c r="BD102" i="1"/>
  <c r="BD70" i="1"/>
  <c r="BD38" i="1"/>
  <c r="AX38" i="15"/>
  <c r="AX70" i="15"/>
  <c r="AX102" i="15"/>
  <c r="BD81" i="1"/>
  <c r="BD49" i="1"/>
  <c r="BD17" i="1"/>
  <c r="AX27" i="15"/>
  <c r="AX59" i="15"/>
  <c r="AX91" i="15"/>
  <c r="BD88" i="1"/>
  <c r="BD56" i="1"/>
  <c r="BD24" i="1"/>
  <c r="AX20" i="15"/>
  <c r="AX52" i="15"/>
  <c r="AX84" i="15"/>
  <c r="AW30" i="15"/>
  <c r="AW91" i="15"/>
  <c r="BC69" i="1"/>
  <c r="BE22" i="1"/>
  <c r="BE17" i="1"/>
  <c r="BE16" i="1"/>
  <c r="BE39" i="1"/>
  <c r="BF13" i="1"/>
  <c r="BF88" i="1"/>
  <c r="AZ52" i="15"/>
  <c r="BF55" i="1"/>
  <c r="AZ17" i="15"/>
  <c r="AZ81" i="15"/>
  <c r="BF74" i="1"/>
  <c r="BF10" i="1"/>
  <c r="AZ66" i="15"/>
  <c r="BB77" i="1"/>
  <c r="BB13" i="1"/>
  <c r="AV51" i="15"/>
  <c r="AV87" i="15"/>
  <c r="BB100" i="1"/>
  <c r="BB68" i="1"/>
  <c r="BB36" i="1"/>
  <c r="AV8" i="15"/>
  <c r="AV40" i="15"/>
  <c r="AV72" i="15"/>
  <c r="AV104" i="15"/>
  <c r="BB79" i="1"/>
  <c r="BB47" i="1"/>
  <c r="BB15" i="1"/>
  <c r="AV29" i="15"/>
  <c r="AV61" i="15"/>
  <c r="AV93" i="15"/>
  <c r="BB86" i="1"/>
  <c r="BB54" i="1"/>
  <c r="BB22" i="1"/>
  <c r="AV22" i="15"/>
  <c r="AV54" i="15"/>
  <c r="AV86" i="15"/>
  <c r="BD87" i="1"/>
  <c r="BD55" i="1"/>
  <c r="AW70" i="15"/>
  <c r="BC78" i="1"/>
  <c r="BC33" i="1"/>
  <c r="AY20" i="15"/>
  <c r="AY25" i="15"/>
  <c r="AY30" i="15"/>
  <c r="BE11" i="1"/>
  <c r="AZ11" i="15"/>
  <c r="BF76" i="1"/>
  <c r="AZ64" i="15"/>
  <c r="BF51" i="1"/>
  <c r="AZ21" i="15"/>
  <c r="AZ85" i="15"/>
  <c r="BF70" i="1"/>
  <c r="AZ70" i="15"/>
  <c r="BB73" i="1"/>
  <c r="BB9" i="1"/>
  <c r="AV59" i="15"/>
  <c r="AV91" i="15"/>
  <c r="BB96" i="1"/>
  <c r="BB64" i="1"/>
  <c r="BB32" i="1"/>
  <c r="AV12" i="15"/>
  <c r="AV44" i="15"/>
  <c r="AV76" i="15"/>
  <c r="AV6" i="15"/>
  <c r="BZ6" i="15" s="1"/>
  <c r="BB75" i="1"/>
  <c r="BB43" i="1"/>
  <c r="BB11" i="1"/>
  <c r="AV33" i="15"/>
  <c r="AV65" i="15"/>
  <c r="AV97" i="15"/>
  <c r="BB82" i="1"/>
  <c r="BB50" i="1"/>
  <c r="BB18" i="1"/>
  <c r="AV26" i="15"/>
  <c r="AV58" i="15"/>
  <c r="AV90" i="15"/>
  <c r="BD83" i="1"/>
  <c r="BD51" i="1"/>
  <c r="BD19" i="1"/>
  <c r="AX25" i="15"/>
  <c r="AX57" i="15"/>
  <c r="AX89" i="15"/>
  <c r="BD94" i="1"/>
  <c r="BD62" i="1"/>
  <c r="BD30" i="1"/>
  <c r="AX14" i="15"/>
  <c r="AX46" i="15"/>
  <c r="BC51" i="1"/>
  <c r="AW16" i="15"/>
  <c r="AW69" i="15"/>
  <c r="AY88" i="15"/>
  <c r="AY93" i="15"/>
  <c r="AY94" i="15"/>
  <c r="AY59" i="15"/>
  <c r="BF77" i="1"/>
  <c r="AZ63" i="15"/>
  <c r="BF24" i="1"/>
  <c r="BF95" i="1"/>
  <c r="BF23" i="1"/>
  <c r="AZ49" i="15"/>
  <c r="AZ5" i="15"/>
  <c r="BF42" i="1"/>
  <c r="AZ34" i="15"/>
  <c r="AZ98" i="15"/>
  <c r="BB45" i="1"/>
  <c r="AV31" i="15"/>
  <c r="AV71" i="15"/>
  <c r="AV103" i="15"/>
  <c r="BB84" i="1"/>
  <c r="BB52" i="1"/>
  <c r="BB20" i="1"/>
  <c r="AV24" i="15"/>
  <c r="AV56" i="15"/>
  <c r="AV88" i="15"/>
  <c r="BB95" i="1"/>
  <c r="BB63" i="1"/>
  <c r="BB31" i="1"/>
  <c r="AV13" i="15"/>
  <c r="AV45" i="15"/>
  <c r="AV77" i="15"/>
  <c r="BB102" i="1"/>
  <c r="BB70" i="1"/>
  <c r="BB38" i="1"/>
  <c r="AV38" i="15"/>
  <c r="AV70" i="15"/>
  <c r="AV102" i="15"/>
  <c r="BD103" i="1"/>
  <c r="BD71" i="1"/>
  <c r="BD39" i="1"/>
  <c r="BD7" i="1"/>
  <c r="AX37" i="15"/>
  <c r="AX69" i="15"/>
  <c r="AX101" i="15"/>
  <c r="BD82" i="1"/>
  <c r="BD50" i="1"/>
  <c r="BD18" i="1"/>
  <c r="AX26" i="15"/>
  <c r="AX58" i="15"/>
  <c r="AW94" i="15"/>
  <c r="AY45" i="15"/>
  <c r="BF44" i="1"/>
  <c r="AZ89" i="15"/>
  <c r="AZ94" i="15"/>
  <c r="AV99" i="15"/>
  <c r="AV16" i="15"/>
  <c r="BB71" i="1"/>
  <c r="AV69" i="15"/>
  <c r="BB14" i="1"/>
  <c r="AV98" i="15"/>
  <c r="BD47" i="1"/>
  <c r="AX53" i="15"/>
  <c r="BD86" i="1"/>
  <c r="AX18" i="15"/>
  <c r="AX86" i="15"/>
  <c r="BD73" i="1"/>
  <c r="BD29" i="1"/>
  <c r="AX39" i="15"/>
  <c r="AX95" i="15"/>
  <c r="BD72" i="1"/>
  <c r="BD16" i="1"/>
  <c r="AX40" i="15"/>
  <c r="AX96" i="15"/>
  <c r="BA78" i="1"/>
  <c r="BA30" i="1"/>
  <c r="AU16" i="15"/>
  <c r="AU56" i="15"/>
  <c r="AU104" i="15"/>
  <c r="BA69" i="1"/>
  <c r="BA29" i="1"/>
  <c r="AU29" i="15"/>
  <c r="AU69" i="15"/>
  <c r="BA4" i="1"/>
  <c r="CE4" i="1" s="1"/>
  <c r="B17" i="9" s="1"/>
  <c r="C17" i="9" s="1"/>
  <c r="BA76" i="1"/>
  <c r="BA44" i="1"/>
  <c r="BA12" i="1"/>
  <c r="AU34" i="15"/>
  <c r="AU66" i="15"/>
  <c r="AU98" i="15"/>
  <c r="BA83" i="1"/>
  <c r="BA51" i="1"/>
  <c r="BA19" i="1"/>
  <c r="AU27" i="15"/>
  <c r="AU59" i="15"/>
  <c r="AU91" i="15"/>
  <c r="BC75" i="1"/>
  <c r="AY77" i="15"/>
  <c r="AZ84" i="15"/>
  <c r="AZ6" i="15"/>
  <c r="CD6" i="15" s="1"/>
  <c r="Q18" i="10" s="1"/>
  <c r="BB69" i="1"/>
  <c r="BB92" i="1"/>
  <c r="AV20" i="15"/>
  <c r="BB67" i="1"/>
  <c r="AV73" i="15"/>
  <c r="BB10" i="1"/>
  <c r="BD43" i="1"/>
  <c r="AX61" i="15"/>
  <c r="BD66" i="1"/>
  <c r="AX22" i="15"/>
  <c r="AX90" i="15"/>
  <c r="BD69" i="1"/>
  <c r="BD13" i="1"/>
  <c r="AX43" i="15"/>
  <c r="AX99" i="15"/>
  <c r="BD68" i="1"/>
  <c r="BD12" i="1"/>
  <c r="AX56" i="15"/>
  <c r="AX100" i="15"/>
  <c r="BA66" i="1"/>
  <c r="BA26" i="1"/>
  <c r="AU20" i="15"/>
  <c r="AU60" i="15"/>
  <c r="AU7" i="15"/>
  <c r="BA65" i="1"/>
  <c r="BA25" i="1"/>
  <c r="AU33" i="15"/>
  <c r="AU73" i="15"/>
  <c r="BA104" i="1"/>
  <c r="BA72" i="1"/>
  <c r="BA40" i="1"/>
  <c r="AU38" i="15"/>
  <c r="AU70" i="15"/>
  <c r="AU102" i="15"/>
  <c r="BA79" i="1"/>
  <c r="BA47" i="1"/>
  <c r="BA15" i="1"/>
  <c r="AU31" i="15"/>
  <c r="AU63" i="15"/>
  <c r="BC54" i="1"/>
  <c r="AY50" i="15"/>
  <c r="AZ96" i="15"/>
  <c r="BF66" i="1"/>
  <c r="BB49" i="1"/>
  <c r="BB88" i="1"/>
  <c r="AV48" i="15"/>
  <c r="BB39" i="1"/>
  <c r="AV101" i="15"/>
  <c r="BD23" i="1"/>
  <c r="AX65" i="15"/>
  <c r="BD58" i="1"/>
  <c r="AX42" i="15"/>
  <c r="AX6" i="15"/>
  <c r="CB6" i="15" s="1"/>
  <c r="Q18" i="3" s="1"/>
  <c r="BD65" i="1"/>
  <c r="BD9" i="1"/>
  <c r="AX47" i="15"/>
  <c r="AX103" i="15"/>
  <c r="BD52" i="1"/>
  <c r="AX60" i="15"/>
  <c r="AX104" i="15"/>
  <c r="BA62" i="1"/>
  <c r="BA22" i="1"/>
  <c r="AU24" i="15"/>
  <c r="AU72" i="15"/>
  <c r="BA101" i="1"/>
  <c r="BA61" i="1"/>
  <c r="BA13" i="1"/>
  <c r="AU37" i="15"/>
  <c r="AU77" i="15"/>
  <c r="BA100" i="1"/>
  <c r="BA68" i="1"/>
  <c r="BA36" i="1"/>
  <c r="AU10" i="15"/>
  <c r="AU42" i="15"/>
  <c r="AU74" i="15"/>
  <c r="AU6" i="15"/>
  <c r="BY6" i="15" s="1"/>
  <c r="Q18" i="9" s="1"/>
  <c r="BA75" i="1"/>
  <c r="BA43" i="1"/>
  <c r="BA11" i="1"/>
  <c r="AU35" i="15"/>
  <c r="AU67" i="15"/>
  <c r="AU99" i="15"/>
  <c r="BC14" i="1"/>
  <c r="AY82" i="15"/>
  <c r="BF31" i="1"/>
  <c r="BF46" i="1"/>
  <c r="BB5" i="1"/>
  <c r="BB60" i="1"/>
  <c r="AV52" i="15"/>
  <c r="BB35" i="1"/>
  <c r="AV105" i="15"/>
  <c r="AV30" i="15"/>
  <c r="BD15" i="1"/>
  <c r="AX85" i="15"/>
  <c r="BD54" i="1"/>
  <c r="AX50" i="15"/>
  <c r="BD4" i="1"/>
  <c r="CH4" i="1" s="1"/>
  <c r="B17" i="3" s="1"/>
  <c r="E17" i="3" s="1"/>
  <c r="BD61" i="1"/>
  <c r="BD5" i="1"/>
  <c r="AX63" i="15"/>
  <c r="BD104" i="1"/>
  <c r="BD48" i="1"/>
  <c r="AX8" i="15"/>
  <c r="AX64" i="15"/>
  <c r="BA98" i="1"/>
  <c r="BA58" i="1"/>
  <c r="BA18" i="1"/>
  <c r="AU28" i="15"/>
  <c r="AU76" i="15"/>
  <c r="BA97" i="1"/>
  <c r="BA57" i="1"/>
  <c r="BA9" i="1"/>
  <c r="AU41" i="15"/>
  <c r="AU81" i="15"/>
  <c r="BA96" i="1"/>
  <c r="BA64" i="1"/>
  <c r="BA32" i="1"/>
  <c r="AU14" i="15"/>
  <c r="AU46" i="15"/>
  <c r="AU78" i="15"/>
  <c r="BA103" i="1"/>
  <c r="BA71" i="1"/>
  <c r="BA39" i="1"/>
  <c r="BA7" i="1"/>
  <c r="AU39" i="15"/>
  <c r="AU71" i="15"/>
  <c r="AU103" i="15"/>
  <c r="BG100" i="1"/>
  <c r="BG68" i="1"/>
  <c r="BG36" i="1"/>
  <c r="BA10" i="15"/>
  <c r="BA42" i="15"/>
  <c r="BA74" i="15"/>
  <c r="BA6" i="15"/>
  <c r="CE6" i="15" s="1"/>
  <c r="Q18" i="11" s="1"/>
  <c r="BG79" i="1"/>
  <c r="BG47" i="1"/>
  <c r="BG15" i="1"/>
  <c r="BA31" i="15"/>
  <c r="BA63" i="15"/>
  <c r="BA95" i="15"/>
  <c r="BG82" i="1"/>
  <c r="BG50" i="1"/>
  <c r="BG18" i="1"/>
  <c r="BA24" i="15"/>
  <c r="BA56" i="15"/>
  <c r="BA88" i="15"/>
  <c r="BG93" i="1"/>
  <c r="BG61" i="1"/>
  <c r="BG29" i="1"/>
  <c r="BA13" i="15"/>
  <c r="BA45" i="15"/>
  <c r="BA77" i="15"/>
  <c r="BA5" i="15"/>
  <c r="BI74" i="1"/>
  <c r="BI42" i="1"/>
  <c r="BI10" i="1"/>
  <c r="BC32" i="15"/>
  <c r="BC64" i="15"/>
  <c r="BC96" i="15"/>
  <c r="BI85" i="1"/>
  <c r="BI53" i="1"/>
  <c r="BI21" i="1"/>
  <c r="BC21" i="15"/>
  <c r="BC53" i="15"/>
  <c r="BC85" i="15"/>
  <c r="BC5" i="1"/>
  <c r="AY15" i="15"/>
  <c r="BF97" i="1"/>
  <c r="BF27" i="1"/>
  <c r="AV27" i="15"/>
  <c r="BB56" i="1"/>
  <c r="AV80" i="15"/>
  <c r="BB7" i="1"/>
  <c r="BB78" i="1"/>
  <c r="AV34" i="15"/>
  <c r="BD11" i="1"/>
  <c r="AX93" i="15"/>
  <c r="BD34" i="1"/>
  <c r="AX54" i="15"/>
  <c r="BD101" i="1"/>
  <c r="BD45" i="1"/>
  <c r="AX11" i="15"/>
  <c r="AX67" i="15"/>
  <c r="BD100" i="1"/>
  <c r="BD44" i="1"/>
  <c r="AX24" i="15"/>
  <c r="AX68" i="15"/>
  <c r="BA94" i="1"/>
  <c r="BA54" i="1"/>
  <c r="BA14" i="1"/>
  <c r="AU40" i="15"/>
  <c r="AU80" i="15"/>
  <c r="BA93" i="1"/>
  <c r="BA45" i="1"/>
  <c r="BA5" i="1"/>
  <c r="AU45" i="15"/>
  <c r="AU93" i="15"/>
  <c r="BA92" i="1"/>
  <c r="BA60" i="1"/>
  <c r="BA28" i="1"/>
  <c r="AU18" i="15"/>
  <c r="AU50" i="15"/>
  <c r="AU82" i="15"/>
  <c r="BA99" i="1"/>
  <c r="BA67" i="1"/>
  <c r="BA35" i="1"/>
  <c r="AU11" i="15"/>
  <c r="AU43" i="15"/>
  <c r="AU75" i="15"/>
  <c r="AU5" i="15"/>
  <c r="AY68" i="15"/>
  <c r="BF56" i="1"/>
  <c r="AZ45" i="15"/>
  <c r="AZ74" i="15"/>
  <c r="AV95" i="15"/>
  <c r="BB99" i="1"/>
  <c r="AV41" i="15"/>
  <c r="BB42" i="1"/>
  <c r="AV94" i="15"/>
  <c r="BD75" i="1"/>
  <c r="AX33" i="15"/>
  <c r="BD90" i="1"/>
  <c r="AX10" i="15"/>
  <c r="AX82" i="15"/>
  <c r="BD77" i="1"/>
  <c r="BD33" i="1"/>
  <c r="AX35" i="15"/>
  <c r="AX79" i="15"/>
  <c r="BD76" i="1"/>
  <c r="BD20" i="1"/>
  <c r="AX36" i="15"/>
  <c r="AX92" i="15"/>
  <c r="BA82" i="1"/>
  <c r="BA34" i="1"/>
  <c r="AU12" i="15"/>
  <c r="AU52" i="15"/>
  <c r="AU92" i="15"/>
  <c r="BA73" i="1"/>
  <c r="BA33" i="1"/>
  <c r="AU17" i="15"/>
  <c r="AU65" i="15"/>
  <c r="AU105" i="15"/>
  <c r="BA80" i="1"/>
  <c r="BA48" i="1"/>
  <c r="BA16" i="1"/>
  <c r="AU30" i="15"/>
  <c r="AU62" i="15"/>
  <c r="AU94" i="15"/>
  <c r="BA87" i="1"/>
  <c r="BA55" i="1"/>
  <c r="BA23" i="1"/>
  <c r="AU23" i="15"/>
  <c r="AU55" i="15"/>
  <c r="AU87" i="15"/>
  <c r="AW41" i="15"/>
  <c r="BB24" i="1"/>
  <c r="BD79" i="1"/>
  <c r="AX78" i="15"/>
  <c r="AX75" i="15"/>
  <c r="AX88" i="15"/>
  <c r="AU48" i="15"/>
  <c r="AU13" i="15"/>
  <c r="BA52" i="1"/>
  <c r="AU86" i="15"/>
  <c r="AU15" i="15"/>
  <c r="BG84" i="1"/>
  <c r="BG48" i="1"/>
  <c r="BG12" i="1"/>
  <c r="BA38" i="15"/>
  <c r="BA78" i="15"/>
  <c r="BG103" i="1"/>
  <c r="BG67" i="1"/>
  <c r="BG31" i="1"/>
  <c r="BA19" i="15"/>
  <c r="BA55" i="15"/>
  <c r="BA91" i="15"/>
  <c r="BG78" i="1"/>
  <c r="BG42" i="1"/>
  <c r="BA40" i="15"/>
  <c r="BA76" i="15"/>
  <c r="BG101" i="1"/>
  <c r="BG65" i="1"/>
  <c r="BG25" i="1"/>
  <c r="BA21" i="15"/>
  <c r="BA57" i="15"/>
  <c r="BA93" i="15"/>
  <c r="BI86" i="1"/>
  <c r="BI50" i="1"/>
  <c r="BI14" i="1"/>
  <c r="BC36" i="15"/>
  <c r="BC72" i="15"/>
  <c r="BC6" i="15"/>
  <c r="CG6" i="15" s="1"/>
  <c r="Q18" i="13" s="1"/>
  <c r="BI69" i="1"/>
  <c r="BI33" i="1"/>
  <c r="BC13" i="15"/>
  <c r="BC49" i="15"/>
  <c r="BC89" i="15"/>
  <c r="BI92" i="1"/>
  <c r="BI60" i="1"/>
  <c r="BI28" i="1"/>
  <c r="BC18" i="15"/>
  <c r="BC50" i="15"/>
  <c r="BC82" i="15"/>
  <c r="BI103" i="1"/>
  <c r="BI71" i="1"/>
  <c r="BI39" i="1"/>
  <c r="BI7" i="1"/>
  <c r="BC39" i="15"/>
  <c r="BC71" i="15"/>
  <c r="BC103" i="15"/>
  <c r="BA88" i="1"/>
  <c r="BG24" i="1"/>
  <c r="BA43" i="15"/>
  <c r="BG58" i="1"/>
  <c r="BA28" i="15"/>
  <c r="BA100" i="15"/>
  <c r="BG41" i="1"/>
  <c r="BA41" i="15"/>
  <c r="BI98" i="1"/>
  <c r="BI26" i="1"/>
  <c r="BC56" i="15"/>
  <c r="BI81" i="1"/>
  <c r="BI9" i="1"/>
  <c r="BC73" i="15"/>
  <c r="AY36" i="15"/>
  <c r="AZ25" i="15"/>
  <c r="AV62" i="15"/>
  <c r="AX21" i="15"/>
  <c r="BD97" i="1"/>
  <c r="BD84" i="1"/>
  <c r="BA90" i="1"/>
  <c r="AU84" i="15"/>
  <c r="AU49" i="15"/>
  <c r="BA24" i="1"/>
  <c r="AU90" i="15"/>
  <c r="AU19" i="15"/>
  <c r="BG80" i="1"/>
  <c r="BG44" i="1"/>
  <c r="BA46" i="15"/>
  <c r="BA82" i="15"/>
  <c r="BG99" i="1"/>
  <c r="BG63" i="1"/>
  <c r="BG27" i="1"/>
  <c r="BA23" i="15"/>
  <c r="BA59" i="15"/>
  <c r="BA99" i="15"/>
  <c r="BG74" i="1"/>
  <c r="BG38" i="1"/>
  <c r="BA8" i="15"/>
  <c r="BA44" i="15"/>
  <c r="BA80" i="15"/>
  <c r="BG97" i="1"/>
  <c r="BG57" i="1"/>
  <c r="BG21" i="1"/>
  <c r="BA25" i="15"/>
  <c r="BA61" i="15"/>
  <c r="BA97" i="15"/>
  <c r="BI82" i="1"/>
  <c r="BI46" i="1"/>
  <c r="BC40" i="15"/>
  <c r="BC76" i="15"/>
  <c r="BI101" i="1"/>
  <c r="BI65" i="1"/>
  <c r="BI29" i="1"/>
  <c r="BC17" i="15"/>
  <c r="BC57" i="15"/>
  <c r="BC93" i="15"/>
  <c r="BI88" i="1"/>
  <c r="BI56" i="1"/>
  <c r="BI24" i="1"/>
  <c r="BC22" i="15"/>
  <c r="BC54" i="15"/>
  <c r="BC86" i="15"/>
  <c r="BI99" i="1"/>
  <c r="BI67" i="1"/>
  <c r="BI35" i="1"/>
  <c r="BC11" i="15"/>
  <c r="BC43" i="15"/>
  <c r="BC75" i="15"/>
  <c r="BC5" i="15"/>
  <c r="AY43" i="15"/>
  <c r="AV84" i="15"/>
  <c r="AV66" i="15"/>
  <c r="AX29" i="15"/>
  <c r="BD93" i="1"/>
  <c r="BD80" i="1"/>
  <c r="BA86" i="1"/>
  <c r="AU88" i="15"/>
  <c r="AU61" i="15"/>
  <c r="BA20" i="1"/>
  <c r="BA95" i="1"/>
  <c r="AU47" i="15"/>
  <c r="BG76" i="1"/>
  <c r="BG40" i="1"/>
  <c r="BA14" i="15"/>
  <c r="BA50" i="15"/>
  <c r="BA86" i="15"/>
  <c r="BG95" i="1"/>
  <c r="BG59" i="1"/>
  <c r="BG23" i="1"/>
  <c r="BA27" i="15"/>
  <c r="BA67" i="15"/>
  <c r="BA103" i="15"/>
  <c r="BG70" i="1"/>
  <c r="BG34" i="1"/>
  <c r="BA12" i="15"/>
  <c r="BA48" i="15"/>
  <c r="BA84" i="15"/>
  <c r="BG89" i="1"/>
  <c r="BG53" i="1"/>
  <c r="BG17" i="1"/>
  <c r="BA29" i="15"/>
  <c r="BA65" i="15"/>
  <c r="BA101" i="15"/>
  <c r="BI78" i="1"/>
  <c r="BI38" i="1"/>
  <c r="BC8" i="15"/>
  <c r="BC44" i="15"/>
  <c r="BC80" i="15"/>
  <c r="BI97" i="1"/>
  <c r="BI61" i="1"/>
  <c r="BI25" i="1"/>
  <c r="BC25" i="15"/>
  <c r="BC61" i="15"/>
  <c r="BC97" i="15"/>
  <c r="BI84" i="1"/>
  <c r="BI52" i="1"/>
  <c r="BI20" i="1"/>
  <c r="BC26" i="15"/>
  <c r="BC58" i="15"/>
  <c r="BC90" i="15"/>
  <c r="BI95" i="1"/>
  <c r="BI63" i="1"/>
  <c r="BI31" i="1"/>
  <c r="BC15" i="15"/>
  <c r="BC47" i="15"/>
  <c r="BC79" i="15"/>
  <c r="AZ10" i="15"/>
  <c r="BB103" i="1"/>
  <c r="AX97" i="15"/>
  <c r="BD41" i="1"/>
  <c r="BD40" i="1"/>
  <c r="BA50" i="1"/>
  <c r="BA89" i="1"/>
  <c r="AU97" i="15"/>
  <c r="BA91" i="1"/>
  <c r="AU51" i="15"/>
  <c r="BG72" i="1"/>
  <c r="BG32" i="1"/>
  <c r="BA18" i="15"/>
  <c r="BA54" i="15"/>
  <c r="BA90" i="15"/>
  <c r="BG91" i="1"/>
  <c r="BG55" i="1"/>
  <c r="BG19" i="1"/>
  <c r="BA35" i="15"/>
  <c r="BA71" i="15"/>
  <c r="BG102" i="1"/>
  <c r="BG66" i="1"/>
  <c r="BG30" i="1"/>
  <c r="BA16" i="15"/>
  <c r="BA52" i="15"/>
  <c r="BA92" i="15"/>
  <c r="BG85" i="1"/>
  <c r="BG49" i="1"/>
  <c r="BG13" i="1"/>
  <c r="BA33" i="15"/>
  <c r="BA69" i="15"/>
  <c r="BA105" i="15"/>
  <c r="BI70" i="1"/>
  <c r="BI34" i="1"/>
  <c r="BC12" i="15"/>
  <c r="BC48" i="15"/>
  <c r="BC84" i="15"/>
  <c r="BI93" i="1"/>
  <c r="BI57" i="1"/>
  <c r="BI17" i="1"/>
  <c r="BC29" i="15"/>
  <c r="BC65" i="15"/>
  <c r="BC101" i="15"/>
  <c r="BI80" i="1"/>
  <c r="BI48" i="1"/>
  <c r="BI16" i="1"/>
  <c r="BC30" i="15"/>
  <c r="BC62" i="15"/>
  <c r="BC94" i="15"/>
  <c r="BI91" i="1"/>
  <c r="BI59" i="1"/>
  <c r="BI27" i="1"/>
  <c r="BC19" i="15"/>
  <c r="BC51" i="15"/>
  <c r="BC83" i="15"/>
  <c r="AZ30" i="15"/>
  <c r="AV9" i="15"/>
  <c r="BD98" i="1"/>
  <c r="BD37" i="1"/>
  <c r="BD36" i="1"/>
  <c r="BA46" i="1"/>
  <c r="BA77" i="1"/>
  <c r="AU101" i="15"/>
  <c r="AU22" i="15"/>
  <c r="BA63" i="1"/>
  <c r="AU79" i="15"/>
  <c r="BG104" i="1"/>
  <c r="BG64" i="1"/>
  <c r="BG28" i="1"/>
  <c r="BA22" i="15"/>
  <c r="BA58" i="15"/>
  <c r="BA94" i="15"/>
  <c r="BG87" i="1"/>
  <c r="BG51" i="1"/>
  <c r="BG11" i="1"/>
  <c r="BA39" i="15"/>
  <c r="BA75" i="15"/>
  <c r="BG98" i="1"/>
  <c r="BG62" i="1"/>
  <c r="BG26" i="1"/>
  <c r="BA20" i="15"/>
  <c r="BA60" i="15"/>
  <c r="BA96" i="15"/>
  <c r="BG81" i="1"/>
  <c r="BG45" i="1"/>
  <c r="BG9" i="1"/>
  <c r="BA37" i="15"/>
  <c r="BA73" i="15"/>
  <c r="BI102" i="1"/>
  <c r="BI66" i="1"/>
  <c r="BI30" i="1"/>
  <c r="BC16" i="15"/>
  <c r="BC52" i="15"/>
  <c r="BC88" i="15"/>
  <c r="BI89" i="1"/>
  <c r="BI49" i="1"/>
  <c r="BI13" i="1"/>
  <c r="BC33" i="15"/>
  <c r="BC69" i="15"/>
  <c r="BC105" i="15"/>
  <c r="BI76" i="1"/>
  <c r="BI44" i="1"/>
  <c r="BI12" i="1"/>
  <c r="BC34" i="15"/>
  <c r="BC66" i="15"/>
  <c r="BC98" i="15"/>
  <c r="BI87" i="1"/>
  <c r="BI55" i="1"/>
  <c r="BI23" i="1"/>
  <c r="BC23" i="15"/>
  <c r="BC55" i="15"/>
  <c r="BC87" i="15"/>
  <c r="BH73" i="1"/>
  <c r="AV63" i="15"/>
  <c r="AV37" i="15"/>
  <c r="BD26" i="1"/>
  <c r="AX15" i="15"/>
  <c r="AX28" i="15"/>
  <c r="BA41" i="1"/>
  <c r="AU26" i="15"/>
  <c r="BA59" i="1"/>
  <c r="AU83" i="15"/>
  <c r="BG96" i="1"/>
  <c r="BG60" i="1"/>
  <c r="BA98" i="15"/>
  <c r="BG83" i="1"/>
  <c r="BG43" i="1"/>
  <c r="BG7" i="1"/>
  <c r="BG94" i="1"/>
  <c r="BG22" i="1"/>
  <c r="BA64" i="15"/>
  <c r="BG77" i="1"/>
  <c r="BG5" i="1"/>
  <c r="BA81" i="15"/>
  <c r="BI62" i="1"/>
  <c r="BC20" i="15"/>
  <c r="BC92" i="15"/>
  <c r="BI45" i="1"/>
  <c r="BC37" i="15"/>
  <c r="BC74" i="15"/>
  <c r="BC24" i="15"/>
  <c r="BC99" i="15"/>
  <c r="BC46" i="15"/>
  <c r="BC77" i="15"/>
  <c r="BA49" i="15"/>
  <c r="BG54" i="1"/>
  <c r="BG52" i="1"/>
  <c r="BA84" i="1"/>
  <c r="AX71" i="15"/>
  <c r="BA51" i="15"/>
  <c r="BC27" i="15"/>
  <c r="BI79" i="1"/>
  <c r="BI40" i="1"/>
  <c r="BI77" i="1"/>
  <c r="BI22" i="1"/>
  <c r="BA104" i="15"/>
  <c r="BA15" i="15"/>
  <c r="BA70" i="15"/>
  <c r="BC95" i="15"/>
  <c r="BI11" i="1"/>
  <c r="BI83" i="1"/>
  <c r="BC42" i="15"/>
  <c r="BI64" i="1"/>
  <c r="BC45" i="15"/>
  <c r="BC104" i="15"/>
  <c r="BI54" i="1"/>
  <c r="BA17" i="15"/>
  <c r="BA72" i="15"/>
  <c r="BG86" i="1"/>
  <c r="BA11" i="15"/>
  <c r="BA66" i="15"/>
  <c r="BG56" i="1"/>
  <c r="AU95" i="15"/>
  <c r="AU9" i="15"/>
  <c r="AX31" i="15"/>
  <c r="AZ43" i="15"/>
  <c r="BC35" i="15"/>
  <c r="BC91" i="15"/>
  <c r="BI15" i="1"/>
  <c r="BI4" i="1"/>
  <c r="CM4" i="1" s="1"/>
  <c r="B17" i="13" s="1"/>
  <c r="E17" i="13" s="1"/>
  <c r="BC38" i="15"/>
  <c r="BI68" i="1"/>
  <c r="BC41" i="15"/>
  <c r="BC100" i="15"/>
  <c r="BI58" i="1"/>
  <c r="BA9" i="15"/>
  <c r="BA68" i="15"/>
  <c r="BG90" i="1"/>
  <c r="BG35" i="1"/>
  <c r="BA62" i="15"/>
  <c r="BG88" i="1"/>
  <c r="BA27" i="1"/>
  <c r="BA37" i="1"/>
  <c r="AX74" i="15"/>
  <c r="BB46" i="1"/>
  <c r="AZ31" i="15"/>
  <c r="BI32" i="1"/>
  <c r="BC67" i="15"/>
  <c r="BI19" i="1"/>
  <c r="BC7" i="15"/>
  <c r="BC14" i="15"/>
  <c r="BI72" i="1"/>
  <c r="BC9" i="15"/>
  <c r="BC68" i="15"/>
  <c r="BI90" i="1"/>
  <c r="BG33" i="1"/>
  <c r="BA36" i="15"/>
  <c r="BA87" i="15"/>
  <c r="BG39" i="1"/>
  <c r="BA34" i="15"/>
  <c r="BG92" i="1"/>
  <c r="BA31" i="1"/>
  <c r="AU44" i="15"/>
  <c r="BD22" i="1"/>
  <c r="BB74" i="1"/>
  <c r="BH23" i="1"/>
  <c r="BH98" i="1"/>
  <c r="BB42" i="15"/>
  <c r="BH41" i="1"/>
  <c r="BB99" i="15"/>
  <c r="BB24" i="15"/>
  <c r="BB9" i="15"/>
  <c r="BH78" i="1"/>
  <c r="BB62" i="15"/>
  <c r="BH21" i="1"/>
  <c r="BH96" i="1"/>
  <c r="BB44" i="15"/>
  <c r="BC8" i="1"/>
  <c r="BB21" i="15"/>
  <c r="BH66" i="1"/>
  <c r="BB74" i="15"/>
  <c r="BH9" i="1"/>
  <c r="BH84" i="1"/>
  <c r="BB56" i="15"/>
  <c r="BD6" i="1"/>
  <c r="BH99" i="1"/>
  <c r="BB41" i="15"/>
  <c r="BH46" i="1"/>
  <c r="BB94" i="15"/>
  <c r="BB23" i="15"/>
  <c r="BH64" i="1"/>
  <c r="BB76" i="15"/>
  <c r="BH87" i="1"/>
  <c r="BB53" i="15"/>
  <c r="BH34" i="1"/>
  <c r="BH4" i="1"/>
  <c r="CL4" i="1" s="1"/>
  <c r="B17" i="12" s="1"/>
  <c r="E17" i="12" s="1"/>
  <c r="BB35" i="15"/>
  <c r="BH52" i="1"/>
  <c r="BB88" i="15"/>
  <c r="BH35" i="1"/>
  <c r="BB105" i="15"/>
  <c r="BB30" i="15"/>
  <c r="BH53" i="1"/>
  <c r="BB87" i="15"/>
  <c r="BB12" i="15"/>
  <c r="BH55" i="1"/>
  <c r="BB67" i="15"/>
  <c r="BB73" i="15"/>
  <c r="BH32" i="1"/>
  <c r="BB85" i="15"/>
  <c r="BH20" i="1"/>
  <c r="BD8" i="1"/>
  <c r="BH14" i="1"/>
  <c r="BB5" i="15"/>
  <c r="BB10" i="15"/>
  <c r="BH67" i="1"/>
  <c r="BB55" i="15"/>
  <c r="BH85" i="1"/>
  <c r="BI6" i="1"/>
  <c r="BG8" i="1"/>
  <c r="BG6" i="1"/>
  <c r="BC104" i="1"/>
  <c r="BC40" i="1"/>
  <c r="AW38" i="15"/>
  <c r="AW102" i="15"/>
  <c r="BC43" i="1"/>
  <c r="AW35" i="15"/>
  <c r="AW99" i="15"/>
  <c r="BC46" i="1"/>
  <c r="AW20" i="15"/>
  <c r="AW84" i="15"/>
  <c r="BC65" i="1"/>
  <c r="AW9" i="15"/>
  <c r="AW73" i="15"/>
  <c r="BE82" i="1"/>
  <c r="BE18" i="1"/>
  <c r="AY44" i="15"/>
  <c r="AY96" i="15"/>
  <c r="BE61" i="1"/>
  <c r="BE13" i="1"/>
  <c r="AY49" i="15"/>
  <c r="AY101" i="15"/>
  <c r="BE60" i="1"/>
  <c r="BE8" i="1"/>
  <c r="AY54" i="15"/>
  <c r="AY102" i="15"/>
  <c r="BE75" i="1"/>
  <c r="BE35" i="1"/>
  <c r="AY23" i="15"/>
  <c r="AY67" i="15"/>
  <c r="AY6" i="15"/>
  <c r="CC6" i="15" s="1"/>
  <c r="Q18" i="6" s="1"/>
  <c r="BH83" i="1"/>
  <c r="BH51" i="1"/>
  <c r="BH19" i="1"/>
  <c r="BB25" i="15"/>
  <c r="BB57" i="15"/>
  <c r="BB89" i="15"/>
  <c r="BH94" i="1"/>
  <c r="BH62" i="1"/>
  <c r="BH30" i="1"/>
  <c r="BB14" i="15"/>
  <c r="BB46" i="15"/>
  <c r="BB78" i="15"/>
  <c r="BH101" i="1"/>
  <c r="BH69" i="1"/>
  <c r="BH37" i="1"/>
  <c r="BH5" i="1"/>
  <c r="BB39" i="15"/>
  <c r="BB71" i="15"/>
  <c r="BB103" i="15"/>
  <c r="BH80" i="1"/>
  <c r="BH48" i="1"/>
  <c r="BH16" i="1"/>
  <c r="BB28" i="15"/>
  <c r="BB60" i="15"/>
  <c r="BB92" i="15"/>
  <c r="BF93" i="1"/>
  <c r="BF61" i="1"/>
  <c r="BF29" i="1"/>
  <c r="AZ15" i="15"/>
  <c r="AZ47" i="15"/>
  <c r="AZ79" i="15"/>
  <c r="BF104" i="1"/>
  <c r="BF72" i="1"/>
  <c r="BF40" i="1"/>
  <c r="BF8" i="1"/>
  <c r="AZ36" i="15"/>
  <c r="AZ68" i="15"/>
  <c r="AZ100" i="15"/>
  <c r="BF79" i="1"/>
  <c r="BF47" i="1"/>
  <c r="BF15" i="1"/>
  <c r="AZ29" i="15"/>
  <c r="AZ61" i="15"/>
  <c r="AZ93" i="15"/>
  <c r="BF94" i="1"/>
  <c r="BF62" i="1"/>
  <c r="BF30" i="1"/>
  <c r="AZ14" i="15"/>
  <c r="AZ46" i="15"/>
  <c r="AZ78" i="15"/>
  <c r="BB97" i="1"/>
  <c r="BB65" i="1"/>
  <c r="BB33" i="1"/>
  <c r="AV11" i="15"/>
  <c r="BC100" i="1"/>
  <c r="BC36" i="1"/>
  <c r="AW42" i="15"/>
  <c r="BC103" i="1"/>
  <c r="BC39" i="1"/>
  <c r="AW39" i="15"/>
  <c r="AW103" i="15"/>
  <c r="BC42" i="1"/>
  <c r="AW28" i="15"/>
  <c r="AW92" i="15"/>
  <c r="BC57" i="1"/>
  <c r="AW17" i="15"/>
  <c r="AW81" i="15"/>
  <c r="BE74" i="1"/>
  <c r="BE10" i="1"/>
  <c r="AY52" i="15"/>
  <c r="AY100" i="15"/>
  <c r="BE57" i="1"/>
  <c r="BE5" i="1"/>
  <c r="AY57" i="15"/>
  <c r="BE104" i="1"/>
  <c r="BE56" i="1"/>
  <c r="AY10" i="15"/>
  <c r="AY62" i="15"/>
  <c r="AY5" i="15"/>
  <c r="BE71" i="1"/>
  <c r="BE31" i="1"/>
  <c r="AY27" i="15"/>
  <c r="AY71" i="15"/>
  <c r="BH79" i="1"/>
  <c r="BH47" i="1"/>
  <c r="BH15" i="1"/>
  <c r="BB29" i="15"/>
  <c r="BB61" i="15"/>
  <c r="BB93" i="15"/>
  <c r="BH90" i="1"/>
  <c r="BH58" i="1"/>
  <c r="BH26" i="1"/>
  <c r="BB18" i="15"/>
  <c r="BB50" i="15"/>
  <c r="BB82" i="15"/>
  <c r="BH97" i="1"/>
  <c r="BH65" i="1"/>
  <c r="BH33" i="1"/>
  <c r="BB11" i="15"/>
  <c r="BB43" i="15"/>
  <c r="BB75" i="15"/>
  <c r="BB6" i="15"/>
  <c r="CF6" i="15" s="1"/>
  <c r="Q18" i="12" s="1"/>
  <c r="BH76" i="1"/>
  <c r="BH44" i="1"/>
  <c r="BH12" i="1"/>
  <c r="BB32" i="15"/>
  <c r="BB64" i="15"/>
  <c r="BB96" i="15"/>
  <c r="BF89" i="1"/>
  <c r="BF57" i="1"/>
  <c r="BF25" i="1"/>
  <c r="AZ19" i="15"/>
  <c r="AZ51" i="15"/>
  <c r="AZ83" i="15"/>
  <c r="BF100" i="1"/>
  <c r="BF68" i="1"/>
  <c r="BF36" i="1"/>
  <c r="AZ8" i="15"/>
  <c r="AZ40" i="15"/>
  <c r="AZ72" i="15"/>
  <c r="AZ104" i="15"/>
  <c r="BF75" i="1"/>
  <c r="BF43" i="1"/>
  <c r="BF11" i="1"/>
  <c r="AZ33" i="15"/>
  <c r="AZ65" i="15"/>
  <c r="AZ97" i="15"/>
  <c r="BF90" i="1"/>
  <c r="BF58" i="1"/>
  <c r="BF26" i="1"/>
  <c r="AZ18" i="15"/>
  <c r="AZ50" i="15"/>
  <c r="AZ82" i="15"/>
  <c r="BB93" i="1"/>
  <c r="BB61" i="1"/>
  <c r="BB29" i="1"/>
  <c r="AV15" i="15"/>
  <c r="AV47" i="15"/>
  <c r="BC84" i="1"/>
  <c r="BC20" i="1"/>
  <c r="AW58" i="15"/>
  <c r="BC87" i="1"/>
  <c r="BC23" i="1"/>
  <c r="AW55" i="15"/>
  <c r="BC90" i="1"/>
  <c r="BC26" i="1"/>
  <c r="AW32" i="15"/>
  <c r="AW96" i="15"/>
  <c r="BC53" i="1"/>
  <c r="AW21" i="15"/>
  <c r="AW85" i="15"/>
  <c r="BE70" i="1"/>
  <c r="BE6" i="1"/>
  <c r="AY56" i="15"/>
  <c r="BE101" i="1"/>
  <c r="BE49" i="1"/>
  <c r="AY13" i="15"/>
  <c r="AY61" i="15"/>
  <c r="BE100" i="1"/>
  <c r="BE48" i="1"/>
  <c r="AY18" i="15"/>
  <c r="AY70" i="15"/>
  <c r="BE4" i="1"/>
  <c r="CI4" i="1" s="1"/>
  <c r="B17" i="6" s="1"/>
  <c r="D17" i="6" s="1"/>
  <c r="BE67" i="1"/>
  <c r="BE23" i="1"/>
  <c r="AY35" i="15"/>
  <c r="AY75" i="15"/>
  <c r="BH75" i="1"/>
  <c r="BH43" i="1"/>
  <c r="BH11" i="1"/>
  <c r="BB33" i="15"/>
  <c r="BB65" i="15"/>
  <c r="BB97" i="15"/>
  <c r="BH86" i="1"/>
  <c r="BH54" i="1"/>
  <c r="BH22" i="1"/>
  <c r="BB22" i="15"/>
  <c r="BB54" i="15"/>
  <c r="BB86" i="15"/>
  <c r="BH93" i="1"/>
  <c r="BH61" i="1"/>
  <c r="BH29" i="1"/>
  <c r="BB15" i="15"/>
  <c r="BB47" i="15"/>
  <c r="BB79" i="15"/>
  <c r="BH104" i="1"/>
  <c r="BH72" i="1"/>
  <c r="BH40" i="1"/>
  <c r="BH8" i="1"/>
  <c r="BB36" i="15"/>
  <c r="BB68" i="15"/>
  <c r="BB100" i="15"/>
  <c r="BF85" i="1"/>
  <c r="BF53" i="1"/>
  <c r="BF21" i="1"/>
  <c r="AZ23" i="15"/>
  <c r="AZ55" i="15"/>
  <c r="AZ87" i="15"/>
  <c r="BF96" i="1"/>
  <c r="BF64" i="1"/>
  <c r="BF32" i="1"/>
  <c r="AZ12" i="15"/>
  <c r="AZ44" i="15"/>
  <c r="AZ76" i="15"/>
  <c r="BF103" i="1"/>
  <c r="BF71" i="1"/>
  <c r="BF39" i="1"/>
  <c r="AZ37" i="15"/>
  <c r="AZ69" i="15"/>
  <c r="AZ101" i="15"/>
  <c r="BF86" i="1"/>
  <c r="BF54" i="1"/>
  <c r="BF22" i="1"/>
  <c r="AZ22" i="15"/>
  <c r="AZ54" i="15"/>
  <c r="AZ86" i="15"/>
  <c r="BB89" i="1"/>
  <c r="BB57" i="1"/>
  <c r="BB25" i="1"/>
  <c r="AV19" i="15"/>
  <c r="BC80" i="1"/>
  <c r="BC16" i="1"/>
  <c r="AW62" i="15"/>
  <c r="BC83" i="1"/>
  <c r="BC19" i="1"/>
  <c r="AW59" i="15"/>
  <c r="BC86" i="1"/>
  <c r="BC22" i="1"/>
  <c r="AW48" i="15"/>
  <c r="BC101" i="1"/>
  <c r="BC37" i="1"/>
  <c r="AW37" i="15"/>
  <c r="AW101" i="15"/>
  <c r="BE54" i="1"/>
  <c r="AY12" i="15"/>
  <c r="AY64" i="15"/>
  <c r="BE93" i="1"/>
  <c r="BE45" i="1"/>
  <c r="AY17" i="15"/>
  <c r="AY69" i="15"/>
  <c r="BE92" i="1"/>
  <c r="BE40" i="1"/>
  <c r="AY22" i="15"/>
  <c r="AY74" i="15"/>
  <c r="BE103" i="1"/>
  <c r="BE63" i="1"/>
  <c r="BE19" i="1"/>
  <c r="AY39" i="15"/>
  <c r="AY79" i="15"/>
  <c r="BH103" i="1"/>
  <c r="BH71" i="1"/>
  <c r="BH39" i="1"/>
  <c r="BH7" i="1"/>
  <c r="BB37" i="15"/>
  <c r="BB69" i="15"/>
  <c r="BB101" i="15"/>
  <c r="BH82" i="1"/>
  <c r="BH50" i="1"/>
  <c r="BH18" i="1"/>
  <c r="BB26" i="15"/>
  <c r="BB58" i="15"/>
  <c r="BB90" i="15"/>
  <c r="BH89" i="1"/>
  <c r="BH57" i="1"/>
  <c r="BH25" i="1"/>
  <c r="BB19" i="15"/>
  <c r="BB51" i="15"/>
  <c r="BB83" i="15"/>
  <c r="BH100" i="1"/>
  <c r="BH68" i="1"/>
  <c r="BH36" i="1"/>
  <c r="BB8" i="15"/>
  <c r="BB40" i="15"/>
  <c r="BB72" i="15"/>
  <c r="BB104" i="15"/>
  <c r="BF81" i="1"/>
  <c r="BF49" i="1"/>
  <c r="BF17" i="1"/>
  <c r="AZ27" i="15"/>
  <c r="AZ59" i="15"/>
  <c r="AZ91" i="15"/>
  <c r="BF92" i="1"/>
  <c r="BF60" i="1"/>
  <c r="BF28" i="1"/>
  <c r="AZ16" i="15"/>
  <c r="AZ48" i="15"/>
  <c r="AZ80" i="15"/>
  <c r="BF99" i="1"/>
  <c r="BF67" i="1"/>
  <c r="BF35" i="1"/>
  <c r="AZ9" i="15"/>
  <c r="AZ41" i="15"/>
  <c r="AZ73" i="15"/>
  <c r="AZ105" i="15"/>
  <c r="BF82" i="1"/>
  <c r="BF50" i="1"/>
  <c r="BF18" i="1"/>
  <c r="AZ26" i="15"/>
  <c r="AZ58" i="15"/>
  <c r="AZ90" i="15"/>
  <c r="BB85" i="1"/>
  <c r="BB53" i="1"/>
  <c r="BB21" i="1"/>
  <c r="AV23" i="15"/>
  <c r="AV55" i="15"/>
  <c r="BC68" i="1"/>
  <c r="AW10" i="15"/>
  <c r="AW74" i="15"/>
  <c r="BC71" i="1"/>
  <c r="BC7" i="1"/>
  <c r="AW71" i="15"/>
  <c r="BC74" i="1"/>
  <c r="BC10" i="1"/>
  <c r="AW60" i="15"/>
  <c r="BC89" i="1"/>
  <c r="BC25" i="1"/>
  <c r="AW49" i="15"/>
  <c r="AW5" i="15"/>
  <c r="BE42" i="1"/>
  <c r="AY24" i="15"/>
  <c r="AY76" i="15"/>
  <c r="BE81" i="1"/>
  <c r="BE29" i="1"/>
  <c r="AY29" i="15"/>
  <c r="AY81" i="15"/>
  <c r="BE80" i="1"/>
  <c r="BE28" i="1"/>
  <c r="AY38" i="15"/>
  <c r="AY86" i="15"/>
  <c r="BE95" i="1"/>
  <c r="BE51" i="1"/>
  <c r="BE7" i="1"/>
  <c r="AY47" i="15"/>
  <c r="AY91" i="15"/>
  <c r="BH95" i="1"/>
  <c r="BH63" i="1"/>
  <c r="BH31" i="1"/>
  <c r="BB13" i="15"/>
  <c r="BB45" i="15"/>
  <c r="BB77" i="15"/>
  <c r="BB7" i="15"/>
  <c r="BH74" i="1"/>
  <c r="BH42" i="1"/>
  <c r="BH10" i="1"/>
  <c r="BB34" i="15"/>
  <c r="BB66" i="15"/>
  <c r="BB98" i="15"/>
  <c r="BH81" i="1"/>
  <c r="BH49" i="1"/>
  <c r="BH17" i="1"/>
  <c r="BB27" i="15"/>
  <c r="BB59" i="15"/>
  <c r="BB91" i="15"/>
  <c r="BH92" i="1"/>
  <c r="BH60" i="1"/>
  <c r="BH28" i="1"/>
  <c r="BB16" i="15"/>
  <c r="BB48" i="15"/>
  <c r="BB80" i="15"/>
  <c r="BF4" i="1"/>
  <c r="CJ4" i="1" s="1"/>
  <c r="B17" i="10" s="1"/>
  <c r="E17" i="10" s="1"/>
  <c r="BF73" i="1"/>
  <c r="BF41" i="1"/>
  <c r="BF9" i="1"/>
  <c r="AZ35" i="15"/>
  <c r="AZ67" i="15"/>
  <c r="AZ99" i="15"/>
  <c r="BF84" i="1"/>
  <c r="BF52" i="1"/>
  <c r="BF20" i="1"/>
  <c r="AZ24" i="15"/>
  <c r="AZ56" i="15"/>
  <c r="AZ88" i="15"/>
  <c r="BF91" i="1"/>
  <c r="BC52" i="1"/>
  <c r="AW26" i="15"/>
  <c r="AW90" i="15"/>
  <c r="BC55" i="1"/>
  <c r="AW23" i="15"/>
  <c r="AW87" i="15"/>
  <c r="BC58" i="1"/>
  <c r="BC6" i="1"/>
  <c r="AW64" i="15"/>
  <c r="BC85" i="1"/>
  <c r="BC21" i="1"/>
  <c r="AW53" i="15"/>
  <c r="BE102" i="1"/>
  <c r="BE38" i="1"/>
  <c r="AY32" i="15"/>
  <c r="AY84" i="15"/>
  <c r="BE77" i="1"/>
  <c r="BE25" i="1"/>
  <c r="AY37" i="15"/>
  <c r="AY89" i="15"/>
  <c r="BE72" i="1"/>
  <c r="BE24" i="1"/>
  <c r="AY42" i="15"/>
  <c r="AY90" i="15"/>
  <c r="BE87" i="1"/>
  <c r="BE43" i="1"/>
  <c r="AY11" i="15"/>
  <c r="AY55" i="15"/>
  <c r="AY99" i="15"/>
  <c r="BH91" i="1"/>
  <c r="BH59" i="1"/>
  <c r="BH27" i="1"/>
  <c r="BB17" i="15"/>
  <c r="BB49" i="15"/>
  <c r="BB81" i="15"/>
  <c r="BH102" i="1"/>
  <c r="BH70" i="1"/>
  <c r="BH38" i="1"/>
  <c r="BH6" i="1"/>
  <c r="BB38" i="15"/>
  <c r="BB70" i="15"/>
  <c r="BB102" i="15"/>
  <c r="BH77" i="1"/>
  <c r="BH45" i="1"/>
  <c r="BH13" i="1"/>
  <c r="BB31" i="15"/>
  <c r="BB63" i="15"/>
  <c r="BB95" i="15"/>
  <c r="BH88" i="1"/>
  <c r="BH56" i="1"/>
  <c r="BH24" i="1"/>
  <c r="BB20" i="15"/>
  <c r="BB52" i="15"/>
  <c r="BB84" i="15"/>
  <c r="BF101" i="1"/>
  <c r="BF69" i="1"/>
  <c r="BF37" i="1"/>
  <c r="BF5" i="1"/>
  <c r="AZ39" i="15"/>
  <c r="AZ71" i="15"/>
  <c r="AZ103" i="15"/>
  <c r="BF80" i="1"/>
  <c r="BF48" i="1"/>
  <c r="BF16" i="1"/>
  <c r="AZ28" i="15"/>
  <c r="AZ60" i="15"/>
  <c r="AZ92" i="15"/>
  <c r="BF87" i="1"/>
  <c r="BC96" i="1"/>
  <c r="S32" i="9"/>
  <c r="AY95" i="15"/>
  <c r="AY63" i="15"/>
  <c r="AY31" i="15"/>
  <c r="BE15" i="1"/>
  <c r="BE47" i="1"/>
  <c r="BE79" i="1"/>
  <c r="AY7" i="15"/>
  <c r="AY78" i="15"/>
  <c r="AY46" i="15"/>
  <c r="AY14" i="15"/>
  <c r="BE32" i="1"/>
  <c r="BE64" i="1"/>
  <c r="BE96" i="1"/>
  <c r="AY85" i="15"/>
  <c r="AY53" i="15"/>
  <c r="AY21" i="15"/>
  <c r="BE21" i="1"/>
  <c r="BE53" i="1"/>
  <c r="BE85" i="1"/>
  <c r="AY92" i="15"/>
  <c r="AY60" i="15"/>
  <c r="AY28" i="15"/>
  <c r="BE14" i="1"/>
  <c r="BE46" i="1"/>
  <c r="BE78" i="1"/>
  <c r="AW6" i="15"/>
  <c r="CA6" i="15" s="1"/>
  <c r="Q18" i="8" s="1"/>
  <c r="AW77" i="15"/>
  <c r="AW45" i="15"/>
  <c r="AW13" i="15"/>
  <c r="BC29" i="1"/>
  <c r="BC61" i="1"/>
  <c r="BC93" i="1"/>
  <c r="AW88" i="15"/>
  <c r="AW56" i="15"/>
  <c r="AW24" i="15"/>
  <c r="BC18" i="1"/>
  <c r="BC50" i="1"/>
  <c r="BC82" i="1"/>
  <c r="AW95" i="15"/>
  <c r="AW63" i="15"/>
  <c r="AW31" i="15"/>
  <c r="BC15" i="1"/>
  <c r="BC47" i="1"/>
  <c r="BC79" i="1"/>
  <c r="AW98" i="15"/>
  <c r="AW66" i="15"/>
  <c r="AW34" i="15"/>
  <c r="BC12" i="1"/>
  <c r="BC44" i="1"/>
  <c r="BC76" i="1"/>
  <c r="BC4" i="1"/>
  <c r="CG4" i="1" s="1"/>
  <c r="B17" i="8" s="1"/>
  <c r="C17" i="8" s="1"/>
  <c r="AY83" i="15"/>
  <c r="AY51" i="15"/>
  <c r="AY19" i="15"/>
  <c r="BE27" i="1"/>
  <c r="BE59" i="1"/>
  <c r="BE91" i="1"/>
  <c r="AY98" i="15"/>
  <c r="AY66" i="15"/>
  <c r="AY34" i="15"/>
  <c r="BE12" i="1"/>
  <c r="BE44" i="1"/>
  <c r="BE76" i="1"/>
  <c r="AY105" i="15"/>
  <c r="AY73" i="15"/>
  <c r="AY41" i="15"/>
  <c r="AY9" i="15"/>
  <c r="BE33" i="1"/>
  <c r="BE65" i="1"/>
  <c r="BE97" i="1"/>
  <c r="AY80" i="15"/>
  <c r="AY48" i="15"/>
  <c r="AY16" i="15"/>
  <c r="BE26" i="1"/>
  <c r="BE58" i="1"/>
  <c r="BE90" i="1"/>
  <c r="AW97" i="15"/>
  <c r="AW65" i="15"/>
  <c r="AW33" i="15"/>
  <c r="BC9" i="1"/>
  <c r="BC41" i="1"/>
  <c r="BC73" i="1"/>
  <c r="AW7" i="15"/>
  <c r="AW76" i="15"/>
  <c r="AW44" i="15"/>
  <c r="AW12" i="15"/>
  <c r="BC30" i="1"/>
  <c r="BC62" i="1"/>
  <c r="BC94" i="1"/>
  <c r="AW83" i="15"/>
  <c r="AW51" i="15"/>
  <c r="AW19" i="15"/>
  <c r="BC27" i="1"/>
  <c r="BC59" i="1"/>
  <c r="BC91" i="1"/>
  <c r="AW86" i="15"/>
  <c r="AW54" i="15"/>
  <c r="AW22" i="15"/>
  <c r="BC24" i="1"/>
  <c r="BC56" i="1"/>
  <c r="BC88" i="1"/>
  <c r="BE30" i="1"/>
  <c r="BE62" i="1"/>
  <c r="BE94" i="1"/>
  <c r="AW93" i="15"/>
  <c r="AW61" i="15"/>
  <c r="AW29" i="15"/>
  <c r="BC13" i="1"/>
  <c r="BC45" i="1"/>
  <c r="BC77" i="1"/>
  <c r="AW104" i="15"/>
  <c r="AW72" i="15"/>
  <c r="AW40" i="15"/>
  <c r="AW8" i="15"/>
  <c r="BC34" i="1"/>
  <c r="BC66" i="1"/>
  <c r="BC98" i="1"/>
  <c r="AW79" i="15"/>
  <c r="AW47" i="15"/>
  <c r="AW15" i="15"/>
  <c r="BC31" i="1"/>
  <c r="BC63" i="1"/>
  <c r="BC95" i="1"/>
  <c r="AW82" i="15"/>
  <c r="AW50" i="15"/>
  <c r="AW18" i="15"/>
  <c r="BC28" i="1"/>
  <c r="BC60" i="1"/>
  <c r="BC92" i="1"/>
  <c r="S21" i="9"/>
  <c r="AY58" i="15"/>
  <c r="AY26" i="15"/>
  <c r="BE20" i="1"/>
  <c r="BE52" i="1"/>
  <c r="BE84" i="1"/>
  <c r="AY97" i="15"/>
  <c r="AY65" i="15"/>
  <c r="AY33" i="15"/>
  <c r="BE9" i="1"/>
  <c r="BE41" i="1"/>
  <c r="BE73" i="1"/>
  <c r="AY104" i="15"/>
  <c r="AY72" i="15"/>
  <c r="AY40" i="15"/>
  <c r="AY8" i="15"/>
  <c r="BE34" i="1"/>
  <c r="BE66" i="1"/>
  <c r="BE98" i="1"/>
  <c r="AW89" i="15"/>
  <c r="AW57" i="15"/>
  <c r="AW25" i="15"/>
  <c r="BC17" i="1"/>
  <c r="BC49" i="1"/>
  <c r="BC81" i="1"/>
  <c r="AW100" i="15"/>
  <c r="AW68" i="15"/>
  <c r="AW36" i="15"/>
  <c r="BC38" i="1"/>
  <c r="BC70" i="1"/>
  <c r="BC102" i="1"/>
  <c r="AW75" i="15"/>
  <c r="AW43" i="15"/>
  <c r="AW11" i="15"/>
  <c r="BC35" i="1"/>
  <c r="BC67" i="1"/>
  <c r="BC99" i="1"/>
  <c r="AW78" i="15"/>
  <c r="AW46" i="15"/>
  <c r="AW14" i="15"/>
  <c r="BC32" i="1"/>
  <c r="BC64" i="1"/>
  <c r="S27" i="9"/>
  <c r="S29" i="9"/>
  <c r="S23" i="9"/>
  <c r="S26" i="9"/>
  <c r="D21" i="8"/>
  <c r="D18" i="13"/>
  <c r="D18" i="11"/>
  <c r="C18" i="9"/>
  <c r="D18" i="9"/>
  <c r="CD5" i="1"/>
  <c r="CN5" i="1" s="1"/>
  <c r="CD4" i="1"/>
  <c r="Q17" i="9"/>
  <c r="T17" i="9" s="1"/>
  <c r="CH5" i="15"/>
  <c r="G41" i="14"/>
  <c r="G30" i="14"/>
  <c r="G58" i="14"/>
  <c r="G47" i="14"/>
  <c r="H30" i="14" s="1"/>
  <c r="H32" i="14"/>
  <c r="H49" i="14"/>
  <c r="G56" i="14"/>
  <c r="G39" i="14"/>
  <c r="T17" i="3"/>
  <c r="T21" i="3"/>
  <c r="T25" i="3"/>
  <c r="T29" i="3"/>
  <c r="T33" i="3"/>
  <c r="T37" i="3"/>
  <c r="T41" i="3"/>
  <c r="T45" i="3"/>
  <c r="T49" i="3"/>
  <c r="T53" i="3"/>
  <c r="T57" i="3"/>
  <c r="T61" i="3"/>
  <c r="T65" i="3"/>
  <c r="T69" i="3"/>
  <c r="T73" i="3"/>
  <c r="T77" i="3"/>
  <c r="T81" i="3"/>
  <c r="T85" i="3"/>
  <c r="T89" i="3"/>
  <c r="T93" i="3"/>
  <c r="T97" i="3"/>
  <c r="T101" i="3"/>
  <c r="T105" i="3"/>
  <c r="T109" i="3"/>
  <c r="T113" i="3"/>
  <c r="T22" i="3"/>
  <c r="T26" i="3"/>
  <c r="T30" i="3"/>
  <c r="T34" i="3"/>
  <c r="T38" i="3"/>
  <c r="T42" i="3"/>
  <c r="T46" i="3"/>
  <c r="T50" i="3"/>
  <c r="T54" i="3"/>
  <c r="T58" i="3"/>
  <c r="T62" i="3"/>
  <c r="T66" i="3"/>
  <c r="T70" i="3"/>
  <c r="T74" i="3"/>
  <c r="T78" i="3"/>
  <c r="T82" i="3"/>
  <c r="T86" i="3"/>
  <c r="T90" i="3"/>
  <c r="T94" i="3"/>
  <c r="T98" i="3"/>
  <c r="T102" i="3"/>
  <c r="T106" i="3"/>
  <c r="T110" i="3"/>
  <c r="T114" i="3"/>
  <c r="T19" i="3"/>
  <c r="T23" i="3"/>
  <c r="T27" i="3"/>
  <c r="T31" i="3"/>
  <c r="T35" i="3"/>
  <c r="T39" i="3"/>
  <c r="T43" i="3"/>
  <c r="T47" i="3"/>
  <c r="T51" i="3"/>
  <c r="T55" i="3"/>
  <c r="T59" i="3"/>
  <c r="T63" i="3"/>
  <c r="T67" i="3"/>
  <c r="T71" i="3"/>
  <c r="T75" i="3"/>
  <c r="T79" i="3"/>
  <c r="T83" i="3"/>
  <c r="T87" i="3"/>
  <c r="T91" i="3"/>
  <c r="T95" i="3"/>
  <c r="T99" i="3"/>
  <c r="T103" i="3"/>
  <c r="T107" i="3"/>
  <c r="T111" i="3"/>
  <c r="T115" i="3"/>
  <c r="T20" i="3"/>
  <c r="T24" i="3"/>
  <c r="T28" i="3"/>
  <c r="T32" i="3"/>
  <c r="T36" i="3"/>
  <c r="T40" i="3"/>
  <c r="T44" i="3"/>
  <c r="T48" i="3"/>
  <c r="T52" i="3"/>
  <c r="T56" i="3"/>
  <c r="T60" i="3"/>
  <c r="T64" i="3"/>
  <c r="T68" i="3"/>
  <c r="T72" i="3"/>
  <c r="T76" i="3"/>
  <c r="T80" i="3"/>
  <c r="T84" i="3"/>
  <c r="T88" i="3"/>
  <c r="T92" i="3"/>
  <c r="T96" i="3"/>
  <c r="T100" i="3"/>
  <c r="T104" i="3"/>
  <c r="T108" i="3"/>
  <c r="T112" i="3"/>
  <c r="T116" i="3"/>
  <c r="T117" i="3"/>
  <c r="E20" i="11"/>
  <c r="E24" i="11"/>
  <c r="E28" i="11"/>
  <c r="E32" i="11"/>
  <c r="E36" i="11"/>
  <c r="E40" i="11"/>
  <c r="E44" i="11"/>
  <c r="E48" i="11"/>
  <c r="E52" i="11"/>
  <c r="E56" i="11"/>
  <c r="E60" i="11"/>
  <c r="E64" i="11"/>
  <c r="E68" i="11"/>
  <c r="E72" i="11"/>
  <c r="E76" i="11"/>
  <c r="E80" i="11"/>
  <c r="E84" i="11"/>
  <c r="E88" i="11"/>
  <c r="E92" i="11"/>
  <c r="E96" i="11"/>
  <c r="E100" i="11"/>
  <c r="E104" i="11"/>
  <c r="E108" i="11"/>
  <c r="E112" i="11"/>
  <c r="E116" i="11"/>
  <c r="E21" i="11"/>
  <c r="E25" i="11"/>
  <c r="E29" i="11"/>
  <c r="E33" i="11"/>
  <c r="E37" i="11"/>
  <c r="E41" i="11"/>
  <c r="E45" i="11"/>
  <c r="E49" i="11"/>
  <c r="E53" i="11"/>
  <c r="E57" i="11"/>
  <c r="E61" i="11"/>
  <c r="E65" i="11"/>
  <c r="E69" i="11"/>
  <c r="E73" i="11"/>
  <c r="E77" i="11"/>
  <c r="E81" i="11"/>
  <c r="E85" i="11"/>
  <c r="E89" i="11"/>
  <c r="E93" i="11"/>
  <c r="E97" i="11"/>
  <c r="E101" i="11"/>
  <c r="E105" i="11"/>
  <c r="E109" i="11"/>
  <c r="E113" i="11"/>
  <c r="E18" i="11"/>
  <c r="E22" i="11"/>
  <c r="E26" i="11"/>
  <c r="E30" i="11"/>
  <c r="E34" i="11"/>
  <c r="E38" i="11"/>
  <c r="E42" i="11"/>
  <c r="E46" i="11"/>
  <c r="E50" i="11"/>
  <c r="E54" i="11"/>
  <c r="E58" i="11"/>
  <c r="E62" i="11"/>
  <c r="E66" i="11"/>
  <c r="E70" i="11"/>
  <c r="E74" i="11"/>
  <c r="E78" i="11"/>
  <c r="E82" i="11"/>
  <c r="E86" i="11"/>
  <c r="E90" i="11"/>
  <c r="E94" i="11"/>
  <c r="E98" i="11"/>
  <c r="E102" i="11"/>
  <c r="E106" i="11"/>
  <c r="E110" i="11"/>
  <c r="E114" i="11"/>
  <c r="E19" i="11"/>
  <c r="E23" i="11"/>
  <c r="E27" i="11"/>
  <c r="E31" i="11"/>
  <c r="E35" i="11"/>
  <c r="E39" i="11"/>
  <c r="E43" i="11"/>
  <c r="E47" i="11"/>
  <c r="E51" i="11"/>
  <c r="E55" i="11"/>
  <c r="E59" i="11"/>
  <c r="E63" i="11"/>
  <c r="E67" i="11"/>
  <c r="E71" i="11"/>
  <c r="E75" i="11"/>
  <c r="E79" i="11"/>
  <c r="E83" i="11"/>
  <c r="E87" i="11"/>
  <c r="E91" i="11"/>
  <c r="E95" i="11"/>
  <c r="E99" i="11"/>
  <c r="E103" i="11"/>
  <c r="E107" i="11"/>
  <c r="E111" i="11"/>
  <c r="E115" i="11"/>
  <c r="E117" i="11"/>
  <c r="E18" i="3"/>
  <c r="E22" i="3"/>
  <c r="E26" i="3"/>
  <c r="E30" i="3"/>
  <c r="E34" i="3"/>
  <c r="E38" i="3"/>
  <c r="E42" i="3"/>
  <c r="E46" i="3"/>
  <c r="E50" i="3"/>
  <c r="E54" i="3"/>
  <c r="E58" i="3"/>
  <c r="E62" i="3"/>
  <c r="E66" i="3"/>
  <c r="E70" i="3"/>
  <c r="E74" i="3"/>
  <c r="E78" i="3"/>
  <c r="E82" i="3"/>
  <c r="E86" i="3"/>
  <c r="E90" i="3"/>
  <c r="E94" i="3"/>
  <c r="E98" i="3"/>
  <c r="E102" i="3"/>
  <c r="E106" i="3"/>
  <c r="E110" i="3"/>
  <c r="E114" i="3"/>
  <c r="E19" i="3"/>
  <c r="E23" i="3"/>
  <c r="E27" i="3"/>
  <c r="E31" i="3"/>
  <c r="E35" i="3"/>
  <c r="E39" i="3"/>
  <c r="E43" i="3"/>
  <c r="E47" i="3"/>
  <c r="E51" i="3"/>
  <c r="E55" i="3"/>
  <c r="E59" i="3"/>
  <c r="E63" i="3"/>
  <c r="E67" i="3"/>
  <c r="E71" i="3"/>
  <c r="E75" i="3"/>
  <c r="E79" i="3"/>
  <c r="E83" i="3"/>
  <c r="E87" i="3"/>
  <c r="E91" i="3"/>
  <c r="E95" i="3"/>
  <c r="E99" i="3"/>
  <c r="E103" i="3"/>
  <c r="E107" i="3"/>
  <c r="E111" i="3"/>
  <c r="E115" i="3"/>
  <c r="E20" i="3"/>
  <c r="E24" i="3"/>
  <c r="E28" i="3"/>
  <c r="E32" i="3"/>
  <c r="E36" i="3"/>
  <c r="E40" i="3"/>
  <c r="E44" i="3"/>
  <c r="E48" i="3"/>
  <c r="E52" i="3"/>
  <c r="E56" i="3"/>
  <c r="E60" i="3"/>
  <c r="E64" i="3"/>
  <c r="E68" i="3"/>
  <c r="E72" i="3"/>
  <c r="E76" i="3"/>
  <c r="E80" i="3"/>
  <c r="E84" i="3"/>
  <c r="E88" i="3"/>
  <c r="E92" i="3"/>
  <c r="E96" i="3"/>
  <c r="E100" i="3"/>
  <c r="E104" i="3"/>
  <c r="E108" i="3"/>
  <c r="E112" i="3"/>
  <c r="E116" i="3"/>
  <c r="E21" i="3"/>
  <c r="E25" i="3"/>
  <c r="E29" i="3"/>
  <c r="E33" i="3"/>
  <c r="E37" i="3"/>
  <c r="E41" i="3"/>
  <c r="E45" i="3"/>
  <c r="E49" i="3"/>
  <c r="E53" i="3"/>
  <c r="E57" i="3"/>
  <c r="E61" i="3"/>
  <c r="E65" i="3"/>
  <c r="E69" i="3"/>
  <c r="E73" i="3"/>
  <c r="E77" i="3"/>
  <c r="E81" i="3"/>
  <c r="E85" i="3"/>
  <c r="E89" i="3"/>
  <c r="E93" i="3"/>
  <c r="E97" i="3"/>
  <c r="E101" i="3"/>
  <c r="E105" i="3"/>
  <c r="E109" i="3"/>
  <c r="E113" i="3"/>
  <c r="E117" i="3"/>
  <c r="E18" i="8"/>
  <c r="E22" i="8"/>
  <c r="E26" i="8"/>
  <c r="E30" i="8"/>
  <c r="E34" i="8"/>
  <c r="E38" i="8"/>
  <c r="E42" i="8"/>
  <c r="E46" i="8"/>
  <c r="E50" i="8"/>
  <c r="E54" i="8"/>
  <c r="E58" i="8"/>
  <c r="E62" i="8"/>
  <c r="E66" i="8"/>
  <c r="E70" i="8"/>
  <c r="E74" i="8"/>
  <c r="E78" i="8"/>
  <c r="E82" i="8"/>
  <c r="E86" i="8"/>
  <c r="E90" i="8"/>
  <c r="E94" i="8"/>
  <c r="E98" i="8"/>
  <c r="E102" i="8"/>
  <c r="E106" i="8"/>
  <c r="E110" i="8"/>
  <c r="E114" i="8"/>
  <c r="E19" i="8"/>
  <c r="E23" i="8"/>
  <c r="E27" i="8"/>
  <c r="E31" i="8"/>
  <c r="E35" i="8"/>
  <c r="E39" i="8"/>
  <c r="E43" i="8"/>
  <c r="E47" i="8"/>
  <c r="E51" i="8"/>
  <c r="E55" i="8"/>
  <c r="E59" i="8"/>
  <c r="E63" i="8"/>
  <c r="E67" i="8"/>
  <c r="E71" i="8"/>
  <c r="E75" i="8"/>
  <c r="E79" i="8"/>
  <c r="E83" i="8"/>
  <c r="E87" i="8"/>
  <c r="E91" i="8"/>
  <c r="E95" i="8"/>
  <c r="E99" i="8"/>
  <c r="E103" i="8"/>
  <c r="E107" i="8"/>
  <c r="E111" i="8"/>
  <c r="E115" i="8"/>
  <c r="E25" i="8"/>
  <c r="E33" i="8"/>
  <c r="E41" i="8"/>
  <c r="E49" i="8"/>
  <c r="E57" i="8"/>
  <c r="E65" i="8"/>
  <c r="E73" i="8"/>
  <c r="E81" i="8"/>
  <c r="E89" i="8"/>
  <c r="E97" i="8"/>
  <c r="E105" i="8"/>
  <c r="E113" i="8"/>
  <c r="E20" i="8"/>
  <c r="E28" i="8"/>
  <c r="E36" i="8"/>
  <c r="E44" i="8"/>
  <c r="E52" i="8"/>
  <c r="E60" i="8"/>
  <c r="E68" i="8"/>
  <c r="E76" i="8"/>
  <c r="E84" i="8"/>
  <c r="E92" i="8"/>
  <c r="E100" i="8"/>
  <c r="E108" i="8"/>
  <c r="E116" i="8"/>
  <c r="E21" i="8"/>
  <c r="E29" i="8"/>
  <c r="E37" i="8"/>
  <c r="E45" i="8"/>
  <c r="E53" i="8"/>
  <c r="E61" i="8"/>
  <c r="E69" i="8"/>
  <c r="E77" i="8"/>
  <c r="E85" i="8"/>
  <c r="E93" i="8"/>
  <c r="E101" i="8"/>
  <c r="E109" i="8"/>
  <c r="E24" i="8"/>
  <c r="E32" i="8"/>
  <c r="E40" i="8"/>
  <c r="E48" i="8"/>
  <c r="E56" i="8"/>
  <c r="E64" i="8"/>
  <c r="E72" i="8"/>
  <c r="E80" i="8"/>
  <c r="E88" i="8"/>
  <c r="E96" i="8"/>
  <c r="E104" i="8"/>
  <c r="E112" i="8"/>
  <c r="E117" i="8"/>
  <c r="G35" i="14"/>
  <c r="G52" i="14"/>
  <c r="H54" i="14"/>
  <c r="H37" i="14"/>
  <c r="E21" i="13"/>
  <c r="E25" i="13"/>
  <c r="E29" i="13"/>
  <c r="E33" i="13"/>
  <c r="E37" i="13"/>
  <c r="E41" i="13"/>
  <c r="E45" i="13"/>
  <c r="E49" i="13"/>
  <c r="E53" i="13"/>
  <c r="E57" i="13"/>
  <c r="E61" i="13"/>
  <c r="E65" i="13"/>
  <c r="E69" i="13"/>
  <c r="E73" i="13"/>
  <c r="E77" i="13"/>
  <c r="E81" i="13"/>
  <c r="E85" i="13"/>
  <c r="E89" i="13"/>
  <c r="E93" i="13"/>
  <c r="E97" i="13"/>
  <c r="E101" i="13"/>
  <c r="E105" i="13"/>
  <c r="E109" i="13"/>
  <c r="E113" i="13"/>
  <c r="E18" i="13"/>
  <c r="E22" i="13"/>
  <c r="E26" i="13"/>
  <c r="E30" i="13"/>
  <c r="E34" i="13"/>
  <c r="E38" i="13"/>
  <c r="E42" i="13"/>
  <c r="E46" i="13"/>
  <c r="E50" i="13"/>
  <c r="E54" i="13"/>
  <c r="E58" i="13"/>
  <c r="E62" i="13"/>
  <c r="E66" i="13"/>
  <c r="E70" i="13"/>
  <c r="E74" i="13"/>
  <c r="E78" i="13"/>
  <c r="E82" i="13"/>
  <c r="E86" i="13"/>
  <c r="E90" i="13"/>
  <c r="E94" i="13"/>
  <c r="E98" i="13"/>
  <c r="E102" i="13"/>
  <c r="E106" i="13"/>
  <c r="E110" i="13"/>
  <c r="E114" i="13"/>
  <c r="E19" i="13"/>
  <c r="E23" i="13"/>
  <c r="E27" i="13"/>
  <c r="E31" i="13"/>
  <c r="E35" i="13"/>
  <c r="E39" i="13"/>
  <c r="E43" i="13"/>
  <c r="E47" i="13"/>
  <c r="E51" i="13"/>
  <c r="E55" i="13"/>
  <c r="E59" i="13"/>
  <c r="E63" i="13"/>
  <c r="E67" i="13"/>
  <c r="E71" i="13"/>
  <c r="E75" i="13"/>
  <c r="E79" i="13"/>
  <c r="E83" i="13"/>
  <c r="E87" i="13"/>
  <c r="E91" i="13"/>
  <c r="E95" i="13"/>
  <c r="E99" i="13"/>
  <c r="E103" i="13"/>
  <c r="E107" i="13"/>
  <c r="E111" i="13"/>
  <c r="E115" i="13"/>
  <c r="E20" i="13"/>
  <c r="E24" i="13"/>
  <c r="E28" i="13"/>
  <c r="E32" i="13"/>
  <c r="E36" i="13"/>
  <c r="E40" i="13"/>
  <c r="E44" i="13"/>
  <c r="E48" i="13"/>
  <c r="E52" i="13"/>
  <c r="E56" i="13"/>
  <c r="E60" i="13"/>
  <c r="E64" i="13"/>
  <c r="E68" i="13"/>
  <c r="E72" i="13"/>
  <c r="E76" i="13"/>
  <c r="E80" i="13"/>
  <c r="E84" i="13"/>
  <c r="E88" i="13"/>
  <c r="E92" i="13"/>
  <c r="E96" i="13"/>
  <c r="E100" i="13"/>
  <c r="E104" i="13"/>
  <c r="E108" i="13"/>
  <c r="E112" i="13"/>
  <c r="E116" i="13"/>
  <c r="E117" i="13"/>
  <c r="E20" i="10"/>
  <c r="E24" i="10"/>
  <c r="E28" i="10"/>
  <c r="E32" i="10"/>
  <c r="E36" i="10"/>
  <c r="E40" i="10"/>
  <c r="E44" i="10"/>
  <c r="E48" i="10"/>
  <c r="E52" i="10"/>
  <c r="E56" i="10"/>
  <c r="E60" i="10"/>
  <c r="E64" i="10"/>
  <c r="E68" i="10"/>
  <c r="E72" i="10"/>
  <c r="E76" i="10"/>
  <c r="E80" i="10"/>
  <c r="E84" i="10"/>
  <c r="E88" i="10"/>
  <c r="E92" i="10"/>
  <c r="E96" i="10"/>
  <c r="E100" i="10"/>
  <c r="E104" i="10"/>
  <c r="E108" i="10"/>
  <c r="E112" i="10"/>
  <c r="E116" i="10"/>
  <c r="E21" i="10"/>
  <c r="E25" i="10"/>
  <c r="E29" i="10"/>
  <c r="E33" i="10"/>
  <c r="E37" i="10"/>
  <c r="E41" i="10"/>
  <c r="E45" i="10"/>
  <c r="E49" i="10"/>
  <c r="E53" i="10"/>
  <c r="E57" i="10"/>
  <c r="E61" i="10"/>
  <c r="E65" i="10"/>
  <c r="E69" i="10"/>
  <c r="E73" i="10"/>
  <c r="E77" i="10"/>
  <c r="E81" i="10"/>
  <c r="E85" i="10"/>
  <c r="E89" i="10"/>
  <c r="E93" i="10"/>
  <c r="E97" i="10"/>
  <c r="E101" i="10"/>
  <c r="E105" i="10"/>
  <c r="E109" i="10"/>
  <c r="E113" i="10"/>
  <c r="E18" i="10"/>
  <c r="E22" i="10"/>
  <c r="E26" i="10"/>
  <c r="E30" i="10"/>
  <c r="E34" i="10"/>
  <c r="E38" i="10"/>
  <c r="E42" i="10"/>
  <c r="E46" i="10"/>
  <c r="E50" i="10"/>
  <c r="E54" i="10"/>
  <c r="E58" i="10"/>
  <c r="E62" i="10"/>
  <c r="E66" i="10"/>
  <c r="E70" i="10"/>
  <c r="E74" i="10"/>
  <c r="E78" i="10"/>
  <c r="E82" i="10"/>
  <c r="E86" i="10"/>
  <c r="E90" i="10"/>
  <c r="E94" i="10"/>
  <c r="E98" i="10"/>
  <c r="E102" i="10"/>
  <c r="E106" i="10"/>
  <c r="E110" i="10"/>
  <c r="E114" i="10"/>
  <c r="E31" i="10"/>
  <c r="E47" i="10"/>
  <c r="E63" i="10"/>
  <c r="E79" i="10"/>
  <c r="E95" i="10"/>
  <c r="E111" i="10"/>
  <c r="E19" i="10"/>
  <c r="E35" i="10"/>
  <c r="E51" i="10"/>
  <c r="E67" i="10"/>
  <c r="E83" i="10"/>
  <c r="E99" i="10"/>
  <c r="E115" i="10"/>
  <c r="E23" i="10"/>
  <c r="E39" i="10"/>
  <c r="E55" i="10"/>
  <c r="E71" i="10"/>
  <c r="E87" i="10"/>
  <c r="E103" i="10"/>
  <c r="E27" i="10"/>
  <c r="E43" i="10"/>
  <c r="E59" i="10"/>
  <c r="E75" i="10"/>
  <c r="E91" i="10"/>
  <c r="E107" i="10"/>
  <c r="E117" i="10"/>
  <c r="E19" i="9"/>
  <c r="E21" i="9"/>
  <c r="E23" i="9"/>
  <c r="E25" i="9"/>
  <c r="E27" i="9"/>
  <c r="E29" i="9"/>
  <c r="E31" i="9"/>
  <c r="E33" i="9"/>
  <c r="E35" i="9"/>
  <c r="E37" i="9"/>
  <c r="E39" i="9"/>
  <c r="E41" i="9"/>
  <c r="E43" i="9"/>
  <c r="E45" i="9"/>
  <c r="E47" i="9"/>
  <c r="E49" i="9"/>
  <c r="E51" i="9"/>
  <c r="E53" i="9"/>
  <c r="E55" i="9"/>
  <c r="E57" i="9"/>
  <c r="E59" i="9"/>
  <c r="E61" i="9"/>
  <c r="E63" i="9"/>
  <c r="E65" i="9"/>
  <c r="E67" i="9"/>
  <c r="E69" i="9"/>
  <c r="E71" i="9"/>
  <c r="E73" i="9"/>
  <c r="E75" i="9"/>
  <c r="E77" i="9"/>
  <c r="E79" i="9"/>
  <c r="E81" i="9"/>
  <c r="E83" i="9"/>
  <c r="E85" i="9"/>
  <c r="E87" i="9"/>
  <c r="E89" i="9"/>
  <c r="E91" i="9"/>
  <c r="E93" i="9"/>
  <c r="E95" i="9"/>
  <c r="E97" i="9"/>
  <c r="E99" i="9"/>
  <c r="E101" i="9"/>
  <c r="E103" i="9"/>
  <c r="E105" i="9"/>
  <c r="E107" i="9"/>
  <c r="E109" i="9"/>
  <c r="E111" i="9"/>
  <c r="E113" i="9"/>
  <c r="E115" i="9"/>
  <c r="E18" i="9"/>
  <c r="E26" i="9"/>
  <c r="E34" i="9"/>
  <c r="E42" i="9"/>
  <c r="E50" i="9"/>
  <c r="E58" i="9"/>
  <c r="E66" i="9"/>
  <c r="E74" i="9"/>
  <c r="E82" i="9"/>
  <c r="E90" i="9"/>
  <c r="E98" i="9"/>
  <c r="E106" i="9"/>
  <c r="E114" i="9"/>
  <c r="E24" i="9"/>
  <c r="E32" i="9"/>
  <c r="E40" i="9"/>
  <c r="E48" i="9"/>
  <c r="E56" i="9"/>
  <c r="E64" i="9"/>
  <c r="E72" i="9"/>
  <c r="E80" i="9"/>
  <c r="E88" i="9"/>
  <c r="E96" i="9"/>
  <c r="E104" i="9"/>
  <c r="E112" i="9"/>
  <c r="E22" i="9"/>
  <c r="E30" i="9"/>
  <c r="E38" i="9"/>
  <c r="E46" i="9"/>
  <c r="E54" i="9"/>
  <c r="E62" i="9"/>
  <c r="E70" i="9"/>
  <c r="E78" i="9"/>
  <c r="E86" i="9"/>
  <c r="E94" i="9"/>
  <c r="E102" i="9"/>
  <c r="E110" i="9"/>
  <c r="E44" i="9"/>
  <c r="E76" i="9"/>
  <c r="E108" i="9"/>
  <c r="E20" i="9"/>
  <c r="E52" i="9"/>
  <c r="E84" i="9"/>
  <c r="E116" i="9"/>
  <c r="E28" i="9"/>
  <c r="E60" i="9"/>
  <c r="E92" i="9"/>
  <c r="E36" i="9"/>
  <c r="E68" i="9"/>
  <c r="E100" i="9"/>
  <c r="E117" i="9"/>
  <c r="T17" i="8"/>
  <c r="T21" i="8"/>
  <c r="T25" i="8"/>
  <c r="T29" i="8"/>
  <c r="T33" i="8"/>
  <c r="T37" i="8"/>
  <c r="T41" i="8"/>
  <c r="T45" i="8"/>
  <c r="T49" i="8"/>
  <c r="T53" i="8"/>
  <c r="T57" i="8"/>
  <c r="T61" i="8"/>
  <c r="T65" i="8"/>
  <c r="T69" i="8"/>
  <c r="T73" i="8"/>
  <c r="T77" i="8"/>
  <c r="T81" i="8"/>
  <c r="T85" i="8"/>
  <c r="T89" i="8"/>
  <c r="T93" i="8"/>
  <c r="T97" i="8"/>
  <c r="T101" i="8"/>
  <c r="T105" i="8"/>
  <c r="T109" i="8"/>
  <c r="T113" i="8"/>
  <c r="T18" i="8"/>
  <c r="T22" i="8"/>
  <c r="T26" i="8"/>
  <c r="T30" i="8"/>
  <c r="T34" i="8"/>
  <c r="T38" i="8"/>
  <c r="T42" i="8"/>
  <c r="T46" i="8"/>
  <c r="T50" i="8"/>
  <c r="T54" i="8"/>
  <c r="T58" i="8"/>
  <c r="T62" i="8"/>
  <c r="T66" i="8"/>
  <c r="T70" i="8"/>
  <c r="T74" i="8"/>
  <c r="T78" i="8"/>
  <c r="T82" i="8"/>
  <c r="T86" i="8"/>
  <c r="T90" i="8"/>
  <c r="T94" i="8"/>
  <c r="T98" i="8"/>
  <c r="T102" i="8"/>
  <c r="T106" i="8"/>
  <c r="T110" i="8"/>
  <c r="T114" i="8"/>
  <c r="T19" i="8"/>
  <c r="T23" i="8"/>
  <c r="T27" i="8"/>
  <c r="T31" i="8"/>
  <c r="T35" i="8"/>
  <c r="T39" i="8"/>
  <c r="T43" i="8"/>
  <c r="T47" i="8"/>
  <c r="T51" i="8"/>
  <c r="T55" i="8"/>
  <c r="T59" i="8"/>
  <c r="T63" i="8"/>
  <c r="T67" i="8"/>
  <c r="T71" i="8"/>
  <c r="T75" i="8"/>
  <c r="T79" i="8"/>
  <c r="T83" i="8"/>
  <c r="T87" i="8"/>
  <c r="T91" i="8"/>
  <c r="T95" i="8"/>
  <c r="T99" i="8"/>
  <c r="T103" i="8"/>
  <c r="T107" i="8"/>
  <c r="T111" i="8"/>
  <c r="T115" i="8"/>
  <c r="T20" i="8"/>
  <c r="T24" i="8"/>
  <c r="T28" i="8"/>
  <c r="T32" i="8"/>
  <c r="T36" i="8"/>
  <c r="T40" i="8"/>
  <c r="T44" i="8"/>
  <c r="T48" i="8"/>
  <c r="T52" i="8"/>
  <c r="T56" i="8"/>
  <c r="T60" i="8"/>
  <c r="T64" i="8"/>
  <c r="T68" i="8"/>
  <c r="T72" i="8"/>
  <c r="T76" i="8"/>
  <c r="T80" i="8"/>
  <c r="T84" i="8"/>
  <c r="T88" i="8"/>
  <c r="T92" i="8"/>
  <c r="T96" i="8"/>
  <c r="T100" i="8"/>
  <c r="T104" i="8"/>
  <c r="T108" i="8"/>
  <c r="T112" i="8"/>
  <c r="T116" i="8"/>
  <c r="T117" i="8"/>
  <c r="E19" i="7"/>
  <c r="E23" i="7"/>
  <c r="E27" i="7"/>
  <c r="E31" i="7"/>
  <c r="E35" i="7"/>
  <c r="E39" i="7"/>
  <c r="E43" i="7"/>
  <c r="E47" i="7"/>
  <c r="E51" i="7"/>
  <c r="E55" i="7"/>
  <c r="E59" i="7"/>
  <c r="E63" i="7"/>
  <c r="E67" i="7"/>
  <c r="E71" i="7"/>
  <c r="E75" i="7"/>
  <c r="E79" i="7"/>
  <c r="E83" i="7"/>
  <c r="E87" i="7"/>
  <c r="E91" i="7"/>
  <c r="E95" i="7"/>
  <c r="E99" i="7"/>
  <c r="E20" i="7"/>
  <c r="E24" i="7"/>
  <c r="E28" i="7"/>
  <c r="E32" i="7"/>
  <c r="E36" i="7"/>
  <c r="E40" i="7"/>
  <c r="E44" i="7"/>
  <c r="E48" i="7"/>
  <c r="E52" i="7"/>
  <c r="E56" i="7"/>
  <c r="E60" i="7"/>
  <c r="E64" i="7"/>
  <c r="E68" i="7"/>
  <c r="E72" i="7"/>
  <c r="E76" i="7"/>
  <c r="E80" i="7"/>
  <c r="E84" i="7"/>
  <c r="E88" i="7"/>
  <c r="E92" i="7"/>
  <c r="E96" i="7"/>
  <c r="E21" i="7"/>
  <c r="E25" i="7"/>
  <c r="E29" i="7"/>
  <c r="E33" i="7"/>
  <c r="E37" i="7"/>
  <c r="E41" i="7"/>
  <c r="E45" i="7"/>
  <c r="E49" i="7"/>
  <c r="E53" i="7"/>
  <c r="E57" i="7"/>
  <c r="E61" i="7"/>
  <c r="E65" i="7"/>
  <c r="E69" i="7"/>
  <c r="E73" i="7"/>
  <c r="E77" i="7"/>
  <c r="E81" i="7"/>
  <c r="E85" i="7"/>
  <c r="E89" i="7"/>
  <c r="E93" i="7"/>
  <c r="E97" i="7"/>
  <c r="E101" i="7"/>
  <c r="E105" i="7"/>
  <c r="E22" i="7"/>
  <c r="E38" i="7"/>
  <c r="E54" i="7"/>
  <c r="E70" i="7"/>
  <c r="E86" i="7"/>
  <c r="E100" i="7"/>
  <c r="E106" i="7"/>
  <c r="E110" i="7"/>
  <c r="E114" i="7"/>
  <c r="E26" i="7"/>
  <c r="E42" i="7"/>
  <c r="E58" i="7"/>
  <c r="E74" i="7"/>
  <c r="E90" i="7"/>
  <c r="E102" i="7"/>
  <c r="E107" i="7"/>
  <c r="E111" i="7"/>
  <c r="E115" i="7"/>
  <c r="E30" i="7"/>
  <c r="E46" i="7"/>
  <c r="E62" i="7"/>
  <c r="E78" i="7"/>
  <c r="E94" i="7"/>
  <c r="E103" i="7"/>
  <c r="E108" i="7"/>
  <c r="E112" i="7"/>
  <c r="E116" i="7"/>
  <c r="E18" i="7"/>
  <c r="E82" i="7"/>
  <c r="E113" i="7"/>
  <c r="E34" i="7"/>
  <c r="E98" i="7"/>
  <c r="E50" i="7"/>
  <c r="E104" i="7"/>
  <c r="E66" i="7"/>
  <c r="E109" i="7"/>
  <c r="E117" i="7"/>
  <c r="F46" i="14"/>
  <c r="F29" i="14"/>
  <c r="G53" i="14"/>
  <c r="G36" i="14"/>
  <c r="G50" i="14"/>
  <c r="G33" i="14"/>
  <c r="F2" i="14"/>
  <c r="G1" i="14" s="1"/>
  <c r="F31" i="14"/>
  <c r="F48" i="14"/>
  <c r="T18" i="12"/>
  <c r="T22" i="12"/>
  <c r="T26" i="12"/>
  <c r="T30" i="12"/>
  <c r="T34" i="12"/>
  <c r="T38" i="12"/>
  <c r="T42" i="12"/>
  <c r="T46" i="12"/>
  <c r="T50" i="12"/>
  <c r="T54" i="12"/>
  <c r="T58" i="12"/>
  <c r="T62" i="12"/>
  <c r="T66" i="12"/>
  <c r="T70" i="12"/>
  <c r="T74" i="12"/>
  <c r="T78" i="12"/>
  <c r="T82" i="12"/>
  <c r="T86" i="12"/>
  <c r="T90" i="12"/>
  <c r="T94" i="12"/>
  <c r="T98" i="12"/>
  <c r="T102" i="12"/>
  <c r="T106" i="12"/>
  <c r="T110" i="12"/>
  <c r="T114" i="12"/>
  <c r="T19" i="12"/>
  <c r="T23" i="12"/>
  <c r="T27" i="12"/>
  <c r="T31" i="12"/>
  <c r="T35" i="12"/>
  <c r="T39" i="12"/>
  <c r="T43" i="12"/>
  <c r="T47" i="12"/>
  <c r="T51" i="12"/>
  <c r="T55" i="12"/>
  <c r="T59" i="12"/>
  <c r="T63" i="12"/>
  <c r="T67" i="12"/>
  <c r="T71" i="12"/>
  <c r="T75" i="12"/>
  <c r="T79" i="12"/>
  <c r="T83" i="12"/>
  <c r="T87" i="12"/>
  <c r="T91" i="12"/>
  <c r="T95" i="12"/>
  <c r="T99" i="12"/>
  <c r="T103" i="12"/>
  <c r="T107" i="12"/>
  <c r="T111" i="12"/>
  <c r="T115" i="12"/>
  <c r="T20" i="12"/>
  <c r="T24" i="12"/>
  <c r="T28" i="12"/>
  <c r="T32" i="12"/>
  <c r="T36" i="12"/>
  <c r="T40" i="12"/>
  <c r="T44" i="12"/>
  <c r="T48" i="12"/>
  <c r="T52" i="12"/>
  <c r="T56" i="12"/>
  <c r="T60" i="12"/>
  <c r="T64" i="12"/>
  <c r="T68" i="12"/>
  <c r="T72" i="12"/>
  <c r="T76" i="12"/>
  <c r="T80" i="12"/>
  <c r="T84" i="12"/>
  <c r="T88" i="12"/>
  <c r="T92" i="12"/>
  <c r="T96" i="12"/>
  <c r="T100" i="12"/>
  <c r="T104" i="12"/>
  <c r="T108" i="12"/>
  <c r="T112" i="12"/>
  <c r="T116" i="12"/>
  <c r="T17" i="12"/>
  <c r="T21" i="12"/>
  <c r="T25" i="12"/>
  <c r="T29" i="12"/>
  <c r="T33" i="12"/>
  <c r="T37" i="12"/>
  <c r="T41" i="12"/>
  <c r="T45" i="12"/>
  <c r="T49" i="12"/>
  <c r="T53" i="12"/>
  <c r="T57" i="12"/>
  <c r="T61" i="12"/>
  <c r="T65" i="12"/>
  <c r="T69" i="12"/>
  <c r="T73" i="12"/>
  <c r="T77" i="12"/>
  <c r="T81" i="12"/>
  <c r="T85" i="12"/>
  <c r="T89" i="12"/>
  <c r="T93" i="12"/>
  <c r="T97" i="12"/>
  <c r="T101" i="12"/>
  <c r="T105" i="12"/>
  <c r="T109" i="12"/>
  <c r="T113" i="12"/>
  <c r="T117" i="12"/>
  <c r="E20" i="12"/>
  <c r="E24" i="12"/>
  <c r="E28" i="12"/>
  <c r="E32" i="12"/>
  <c r="E36" i="12"/>
  <c r="E40" i="12"/>
  <c r="E44" i="12"/>
  <c r="E48" i="12"/>
  <c r="E52" i="12"/>
  <c r="E56" i="12"/>
  <c r="E60" i="12"/>
  <c r="E64" i="12"/>
  <c r="E68" i="12"/>
  <c r="E72" i="12"/>
  <c r="E76" i="12"/>
  <c r="E80" i="12"/>
  <c r="E84" i="12"/>
  <c r="E88" i="12"/>
  <c r="E92" i="12"/>
  <c r="E96" i="12"/>
  <c r="E100" i="12"/>
  <c r="E104" i="12"/>
  <c r="E108" i="12"/>
  <c r="E112" i="12"/>
  <c r="E116" i="12"/>
  <c r="E21" i="12"/>
  <c r="E25" i="12"/>
  <c r="E29" i="12"/>
  <c r="E33" i="12"/>
  <c r="E37" i="12"/>
  <c r="E41" i="12"/>
  <c r="E45" i="12"/>
  <c r="E49" i="12"/>
  <c r="E53" i="12"/>
  <c r="E57" i="12"/>
  <c r="E61" i="12"/>
  <c r="E65" i="12"/>
  <c r="E69" i="12"/>
  <c r="E73" i="12"/>
  <c r="E77" i="12"/>
  <c r="E81" i="12"/>
  <c r="E85" i="12"/>
  <c r="E89" i="12"/>
  <c r="E93" i="12"/>
  <c r="E97" i="12"/>
  <c r="E101" i="12"/>
  <c r="E105" i="12"/>
  <c r="E109" i="12"/>
  <c r="E113" i="12"/>
  <c r="E18" i="12"/>
  <c r="E22" i="12"/>
  <c r="E26" i="12"/>
  <c r="E30" i="12"/>
  <c r="E34" i="12"/>
  <c r="E38" i="12"/>
  <c r="E42" i="12"/>
  <c r="E46" i="12"/>
  <c r="E50" i="12"/>
  <c r="E54" i="12"/>
  <c r="E58" i="12"/>
  <c r="E62" i="12"/>
  <c r="E66" i="12"/>
  <c r="E70" i="12"/>
  <c r="E74" i="12"/>
  <c r="E78" i="12"/>
  <c r="E82" i="12"/>
  <c r="E86" i="12"/>
  <c r="E90" i="12"/>
  <c r="E94" i="12"/>
  <c r="E98" i="12"/>
  <c r="E102" i="12"/>
  <c r="E106" i="12"/>
  <c r="E110" i="12"/>
  <c r="E114" i="12"/>
  <c r="E19" i="12"/>
  <c r="E23" i="12"/>
  <c r="E27" i="12"/>
  <c r="E31" i="12"/>
  <c r="E35" i="12"/>
  <c r="E39" i="12"/>
  <c r="E43" i="12"/>
  <c r="E47" i="12"/>
  <c r="E51" i="12"/>
  <c r="E55" i="12"/>
  <c r="E59" i="12"/>
  <c r="E63" i="12"/>
  <c r="E67" i="12"/>
  <c r="E71" i="12"/>
  <c r="E75" i="12"/>
  <c r="E79" i="12"/>
  <c r="E83" i="12"/>
  <c r="E87" i="12"/>
  <c r="E91" i="12"/>
  <c r="E95" i="12"/>
  <c r="E99" i="12"/>
  <c r="E103" i="12"/>
  <c r="E107" i="12"/>
  <c r="E111" i="12"/>
  <c r="E115" i="12"/>
  <c r="E117" i="12"/>
  <c r="T20" i="13"/>
  <c r="T24" i="13"/>
  <c r="T28" i="13"/>
  <c r="T32" i="13"/>
  <c r="T36" i="13"/>
  <c r="T40" i="13"/>
  <c r="T44" i="13"/>
  <c r="T48" i="13"/>
  <c r="T52" i="13"/>
  <c r="T56" i="13"/>
  <c r="T60" i="13"/>
  <c r="T64" i="13"/>
  <c r="T68" i="13"/>
  <c r="T72" i="13"/>
  <c r="T76" i="13"/>
  <c r="T80" i="13"/>
  <c r="T84" i="13"/>
  <c r="T88" i="13"/>
  <c r="T92" i="13"/>
  <c r="T96" i="13"/>
  <c r="T100" i="13"/>
  <c r="T104" i="13"/>
  <c r="T108" i="13"/>
  <c r="T112" i="13"/>
  <c r="T116" i="13"/>
  <c r="T17" i="13"/>
  <c r="T21" i="13"/>
  <c r="T25" i="13"/>
  <c r="T29" i="13"/>
  <c r="T33" i="13"/>
  <c r="T37" i="13"/>
  <c r="T41" i="13"/>
  <c r="T45" i="13"/>
  <c r="T49" i="13"/>
  <c r="T53" i="13"/>
  <c r="T57" i="13"/>
  <c r="T61" i="13"/>
  <c r="T65" i="13"/>
  <c r="T69" i="13"/>
  <c r="T73" i="13"/>
  <c r="T77" i="13"/>
  <c r="T81" i="13"/>
  <c r="T85" i="13"/>
  <c r="T89" i="13"/>
  <c r="T93" i="13"/>
  <c r="T97" i="13"/>
  <c r="T101" i="13"/>
  <c r="T105" i="13"/>
  <c r="T109" i="13"/>
  <c r="T113" i="13"/>
  <c r="T18" i="13"/>
  <c r="T22" i="13"/>
  <c r="T26" i="13"/>
  <c r="T30" i="13"/>
  <c r="T34" i="13"/>
  <c r="T38" i="13"/>
  <c r="T42" i="13"/>
  <c r="T46" i="13"/>
  <c r="T50" i="13"/>
  <c r="T54" i="13"/>
  <c r="T58" i="13"/>
  <c r="T62" i="13"/>
  <c r="T66" i="13"/>
  <c r="T70" i="13"/>
  <c r="T74" i="13"/>
  <c r="T78" i="13"/>
  <c r="T82" i="13"/>
  <c r="T86" i="13"/>
  <c r="T90" i="13"/>
  <c r="T94" i="13"/>
  <c r="T98" i="13"/>
  <c r="T102" i="13"/>
  <c r="T106" i="13"/>
  <c r="T110" i="13"/>
  <c r="T114" i="13"/>
  <c r="T19" i="13"/>
  <c r="T23" i="13"/>
  <c r="T27" i="13"/>
  <c r="T31" i="13"/>
  <c r="T35" i="13"/>
  <c r="T39" i="13"/>
  <c r="T43" i="13"/>
  <c r="T47" i="13"/>
  <c r="T51" i="13"/>
  <c r="T55" i="13"/>
  <c r="T59" i="13"/>
  <c r="T63" i="13"/>
  <c r="T67" i="13"/>
  <c r="T71" i="13"/>
  <c r="T75" i="13"/>
  <c r="T79" i="13"/>
  <c r="T83" i="13"/>
  <c r="T87" i="13"/>
  <c r="T91" i="13"/>
  <c r="T95" i="13"/>
  <c r="T99" i="13"/>
  <c r="T103" i="13"/>
  <c r="T107" i="13"/>
  <c r="T111" i="13"/>
  <c r="T115" i="13"/>
  <c r="T117" i="13"/>
  <c r="T19" i="7"/>
  <c r="T23" i="7"/>
  <c r="T27" i="7"/>
  <c r="T31" i="7"/>
  <c r="T35" i="7"/>
  <c r="T39" i="7"/>
  <c r="T43" i="7"/>
  <c r="T47" i="7"/>
  <c r="T51" i="7"/>
  <c r="T55" i="7"/>
  <c r="T59" i="7"/>
  <c r="T63" i="7"/>
  <c r="T67" i="7"/>
  <c r="T71" i="7"/>
  <c r="T75" i="7"/>
  <c r="T79" i="7"/>
  <c r="T83" i="7"/>
  <c r="T87" i="7"/>
  <c r="T91" i="7"/>
  <c r="T95" i="7"/>
  <c r="T99" i="7"/>
  <c r="T103" i="7"/>
  <c r="T107" i="7"/>
  <c r="T111" i="7"/>
  <c r="T115" i="7"/>
  <c r="T20" i="7"/>
  <c r="T24" i="7"/>
  <c r="T28" i="7"/>
  <c r="T32" i="7"/>
  <c r="T36" i="7"/>
  <c r="T40" i="7"/>
  <c r="T44" i="7"/>
  <c r="T48" i="7"/>
  <c r="T52" i="7"/>
  <c r="T56" i="7"/>
  <c r="T60" i="7"/>
  <c r="T64" i="7"/>
  <c r="T68" i="7"/>
  <c r="T72" i="7"/>
  <c r="T76" i="7"/>
  <c r="T80" i="7"/>
  <c r="T84" i="7"/>
  <c r="T88" i="7"/>
  <c r="T92" i="7"/>
  <c r="T96" i="7"/>
  <c r="T100" i="7"/>
  <c r="T104" i="7"/>
  <c r="T108" i="7"/>
  <c r="T112" i="7"/>
  <c r="T116" i="7"/>
  <c r="T17" i="7"/>
  <c r="T21" i="7"/>
  <c r="T25" i="7"/>
  <c r="T29" i="7"/>
  <c r="T33" i="7"/>
  <c r="T37" i="7"/>
  <c r="T41" i="7"/>
  <c r="T45" i="7"/>
  <c r="T49" i="7"/>
  <c r="T53" i="7"/>
  <c r="T57" i="7"/>
  <c r="T61" i="7"/>
  <c r="T65" i="7"/>
  <c r="T69" i="7"/>
  <c r="T73" i="7"/>
  <c r="T77" i="7"/>
  <c r="T81" i="7"/>
  <c r="T85" i="7"/>
  <c r="T89" i="7"/>
  <c r="T93" i="7"/>
  <c r="T97" i="7"/>
  <c r="T101" i="7"/>
  <c r="T105" i="7"/>
  <c r="T109" i="7"/>
  <c r="T113" i="7"/>
  <c r="T22" i="7"/>
  <c r="T26" i="7"/>
  <c r="T30" i="7"/>
  <c r="T34" i="7"/>
  <c r="T38" i="7"/>
  <c r="T42" i="7"/>
  <c r="T46" i="7"/>
  <c r="T50" i="7"/>
  <c r="T54" i="7"/>
  <c r="T58" i="7"/>
  <c r="T62" i="7"/>
  <c r="T66" i="7"/>
  <c r="T70" i="7"/>
  <c r="T74" i="7"/>
  <c r="T78" i="7"/>
  <c r="T82" i="7"/>
  <c r="T86" i="7"/>
  <c r="T90" i="7"/>
  <c r="T94" i="7"/>
  <c r="T98" i="7"/>
  <c r="T102" i="7"/>
  <c r="T106" i="7"/>
  <c r="T110" i="7"/>
  <c r="T114" i="7"/>
  <c r="T117" i="7"/>
  <c r="H34" i="14"/>
  <c r="H51" i="14"/>
  <c r="O3" i="1"/>
  <c r="AE3" i="1" s="1"/>
  <c r="U16" i="7"/>
  <c r="J4" i="15"/>
  <c r="Y4" i="15" s="1"/>
  <c r="U16" i="8"/>
  <c r="F16" i="3"/>
  <c r="F16" i="7"/>
  <c r="U16" i="3"/>
  <c r="F16" i="6"/>
  <c r="U16" i="10"/>
  <c r="F16" i="11"/>
  <c r="U16" i="9"/>
  <c r="E6" i="7"/>
  <c r="E6" i="10"/>
  <c r="E6" i="9"/>
  <c r="E98" i="14"/>
  <c r="E86" i="14"/>
  <c r="E74" i="14"/>
  <c r="E62" i="14"/>
  <c r="E45" i="14"/>
  <c r="E10" i="14"/>
  <c r="F16" i="8"/>
  <c r="U16" i="11"/>
  <c r="F16" i="12"/>
  <c r="E6" i="6"/>
  <c r="E6" i="13"/>
  <c r="U16" i="6"/>
  <c r="U16" i="12"/>
  <c r="F16" i="13"/>
  <c r="E6" i="3"/>
  <c r="E6" i="12"/>
  <c r="F16" i="10"/>
  <c r="U16" i="13"/>
  <c r="F16" i="9"/>
  <c r="E6" i="8"/>
  <c r="E6" i="11"/>
  <c r="E19" i="6"/>
  <c r="E23" i="6"/>
  <c r="E27" i="6"/>
  <c r="E31" i="6"/>
  <c r="E35" i="6"/>
  <c r="E39" i="6"/>
  <c r="E43" i="6"/>
  <c r="E47" i="6"/>
  <c r="E51" i="6"/>
  <c r="E55" i="6"/>
  <c r="E59" i="6"/>
  <c r="E63" i="6"/>
  <c r="E67" i="6"/>
  <c r="E71" i="6"/>
  <c r="E75" i="6"/>
  <c r="E79" i="6"/>
  <c r="E83" i="6"/>
  <c r="E87" i="6"/>
  <c r="E91" i="6"/>
  <c r="E95" i="6"/>
  <c r="E99" i="6"/>
  <c r="E103" i="6"/>
  <c r="E107" i="6"/>
  <c r="E111" i="6"/>
  <c r="E115" i="6"/>
  <c r="E20" i="6"/>
  <c r="E24" i="6"/>
  <c r="E28" i="6"/>
  <c r="E32" i="6"/>
  <c r="E36" i="6"/>
  <c r="E40" i="6"/>
  <c r="E44" i="6"/>
  <c r="E48" i="6"/>
  <c r="E52" i="6"/>
  <c r="E56" i="6"/>
  <c r="E60" i="6"/>
  <c r="E64" i="6"/>
  <c r="E68" i="6"/>
  <c r="E72" i="6"/>
  <c r="E76" i="6"/>
  <c r="E80" i="6"/>
  <c r="E84" i="6"/>
  <c r="E88" i="6"/>
  <c r="E92" i="6"/>
  <c r="E96" i="6"/>
  <c r="E100" i="6"/>
  <c r="E104" i="6"/>
  <c r="E108" i="6"/>
  <c r="E112" i="6"/>
  <c r="E116" i="6"/>
  <c r="E21" i="6"/>
  <c r="E25" i="6"/>
  <c r="E29" i="6"/>
  <c r="E33" i="6"/>
  <c r="E37" i="6"/>
  <c r="E41" i="6"/>
  <c r="E45" i="6"/>
  <c r="E49" i="6"/>
  <c r="E53" i="6"/>
  <c r="E57" i="6"/>
  <c r="E61" i="6"/>
  <c r="E65" i="6"/>
  <c r="E69" i="6"/>
  <c r="E73" i="6"/>
  <c r="E77" i="6"/>
  <c r="E81" i="6"/>
  <c r="E85" i="6"/>
  <c r="E89" i="6"/>
  <c r="E93" i="6"/>
  <c r="E97" i="6"/>
  <c r="E101" i="6"/>
  <c r="E105" i="6"/>
  <c r="E109" i="6"/>
  <c r="E113" i="6"/>
  <c r="E18" i="6"/>
  <c r="E22" i="6"/>
  <c r="E26" i="6"/>
  <c r="E30" i="6"/>
  <c r="E34" i="6"/>
  <c r="E38" i="6"/>
  <c r="E42" i="6"/>
  <c r="E46" i="6"/>
  <c r="E50" i="6"/>
  <c r="E54" i="6"/>
  <c r="E58" i="6"/>
  <c r="E62" i="6"/>
  <c r="E66" i="6"/>
  <c r="E70" i="6"/>
  <c r="E74" i="6"/>
  <c r="E78" i="6"/>
  <c r="E82" i="6"/>
  <c r="E86" i="6"/>
  <c r="E90" i="6"/>
  <c r="E94" i="6"/>
  <c r="E98" i="6"/>
  <c r="E102" i="6"/>
  <c r="E106" i="6"/>
  <c r="E110" i="6"/>
  <c r="E114" i="6"/>
  <c r="E117" i="6"/>
  <c r="T20" i="11"/>
  <c r="T24" i="11"/>
  <c r="T28" i="11"/>
  <c r="T32" i="11"/>
  <c r="T36" i="11"/>
  <c r="T40" i="11"/>
  <c r="T44" i="11"/>
  <c r="T48" i="11"/>
  <c r="T52" i="11"/>
  <c r="T56" i="11"/>
  <c r="T60" i="11"/>
  <c r="T64" i="11"/>
  <c r="T68" i="11"/>
  <c r="T72" i="11"/>
  <c r="T76" i="11"/>
  <c r="T80" i="11"/>
  <c r="T84" i="11"/>
  <c r="T88" i="11"/>
  <c r="T92" i="11"/>
  <c r="T96" i="11"/>
  <c r="T100" i="11"/>
  <c r="T104" i="11"/>
  <c r="T108" i="11"/>
  <c r="T112" i="11"/>
  <c r="T116" i="11"/>
  <c r="T17" i="11"/>
  <c r="T21" i="11"/>
  <c r="T25" i="11"/>
  <c r="T29" i="11"/>
  <c r="T33" i="11"/>
  <c r="T37" i="11"/>
  <c r="T41" i="11"/>
  <c r="T45" i="11"/>
  <c r="T49" i="11"/>
  <c r="T53" i="11"/>
  <c r="T57" i="11"/>
  <c r="T61" i="11"/>
  <c r="T65" i="11"/>
  <c r="T69" i="11"/>
  <c r="T73" i="11"/>
  <c r="T77" i="11"/>
  <c r="T81" i="11"/>
  <c r="T85" i="11"/>
  <c r="T89" i="11"/>
  <c r="T93" i="11"/>
  <c r="T97" i="11"/>
  <c r="T101" i="11"/>
  <c r="T105" i="11"/>
  <c r="T109" i="11"/>
  <c r="T113" i="11"/>
  <c r="T22" i="11"/>
  <c r="T26" i="11"/>
  <c r="T30" i="11"/>
  <c r="T34" i="11"/>
  <c r="T38" i="11"/>
  <c r="T42" i="11"/>
  <c r="T46" i="11"/>
  <c r="T50" i="11"/>
  <c r="T54" i="11"/>
  <c r="T58" i="11"/>
  <c r="T62" i="11"/>
  <c r="T66" i="11"/>
  <c r="T70" i="11"/>
  <c r="T74" i="11"/>
  <c r="T78" i="11"/>
  <c r="T82" i="11"/>
  <c r="T86" i="11"/>
  <c r="T90" i="11"/>
  <c r="T94" i="11"/>
  <c r="T98" i="11"/>
  <c r="T102" i="11"/>
  <c r="T106" i="11"/>
  <c r="T110" i="11"/>
  <c r="T114" i="11"/>
  <c r="T19" i="11"/>
  <c r="T23" i="11"/>
  <c r="T27" i="11"/>
  <c r="T31" i="11"/>
  <c r="T35" i="11"/>
  <c r="T39" i="11"/>
  <c r="T43" i="11"/>
  <c r="T47" i="11"/>
  <c r="T51" i="11"/>
  <c r="T55" i="11"/>
  <c r="T59" i="11"/>
  <c r="T63" i="11"/>
  <c r="T67" i="11"/>
  <c r="T71" i="11"/>
  <c r="T75" i="11"/>
  <c r="T79" i="11"/>
  <c r="T83" i="11"/>
  <c r="T87" i="11"/>
  <c r="T91" i="11"/>
  <c r="T95" i="11"/>
  <c r="T99" i="11"/>
  <c r="T103" i="11"/>
  <c r="T107" i="11"/>
  <c r="T111" i="11"/>
  <c r="T115" i="11"/>
  <c r="T117" i="11"/>
  <c r="T19" i="9"/>
  <c r="T23" i="9"/>
  <c r="T27" i="9"/>
  <c r="T31" i="9"/>
  <c r="T35" i="9"/>
  <c r="T39" i="9"/>
  <c r="T43" i="9"/>
  <c r="T47" i="9"/>
  <c r="T51" i="9"/>
  <c r="T55" i="9"/>
  <c r="T59" i="9"/>
  <c r="T63" i="9"/>
  <c r="T67" i="9"/>
  <c r="T71" i="9"/>
  <c r="T75" i="9"/>
  <c r="T79" i="9"/>
  <c r="T83" i="9"/>
  <c r="T87" i="9"/>
  <c r="T91" i="9"/>
  <c r="T95" i="9"/>
  <c r="T99" i="9"/>
  <c r="T103" i="9"/>
  <c r="T107" i="9"/>
  <c r="T111" i="9"/>
  <c r="T115" i="9"/>
  <c r="T20" i="9"/>
  <c r="T24" i="9"/>
  <c r="T28" i="9"/>
  <c r="T32" i="9"/>
  <c r="T36" i="9"/>
  <c r="T40" i="9"/>
  <c r="T44" i="9"/>
  <c r="T48" i="9"/>
  <c r="T52" i="9"/>
  <c r="T56" i="9"/>
  <c r="T60" i="9"/>
  <c r="T64" i="9"/>
  <c r="T68" i="9"/>
  <c r="T72" i="9"/>
  <c r="T76" i="9"/>
  <c r="T80" i="9"/>
  <c r="T84" i="9"/>
  <c r="T88" i="9"/>
  <c r="T92" i="9"/>
  <c r="T96" i="9"/>
  <c r="T100" i="9"/>
  <c r="T104" i="9"/>
  <c r="T108" i="9"/>
  <c r="T112" i="9"/>
  <c r="T116" i="9"/>
  <c r="T21" i="9"/>
  <c r="T25" i="9"/>
  <c r="T29" i="9"/>
  <c r="T33" i="9"/>
  <c r="T37" i="9"/>
  <c r="T41" i="9"/>
  <c r="T45" i="9"/>
  <c r="T49" i="9"/>
  <c r="T53" i="9"/>
  <c r="T57" i="9"/>
  <c r="T61" i="9"/>
  <c r="T65" i="9"/>
  <c r="T69" i="9"/>
  <c r="T73" i="9"/>
  <c r="T77" i="9"/>
  <c r="T81" i="9"/>
  <c r="T85" i="9"/>
  <c r="T89" i="9"/>
  <c r="T93" i="9"/>
  <c r="T97" i="9"/>
  <c r="T101" i="9"/>
  <c r="T105" i="9"/>
  <c r="T109" i="9"/>
  <c r="T113" i="9"/>
  <c r="T26" i="9"/>
  <c r="T42" i="9"/>
  <c r="T58" i="9"/>
  <c r="T74" i="9"/>
  <c r="T90" i="9"/>
  <c r="T106" i="9"/>
  <c r="T30" i="9"/>
  <c r="T46" i="9"/>
  <c r="T62" i="9"/>
  <c r="T78" i="9"/>
  <c r="T94" i="9"/>
  <c r="T110" i="9"/>
  <c r="T34" i="9"/>
  <c r="T50" i="9"/>
  <c r="T66" i="9"/>
  <c r="T82" i="9"/>
  <c r="T98" i="9"/>
  <c r="T114" i="9"/>
  <c r="T22" i="9"/>
  <c r="T38" i="9"/>
  <c r="T54" i="9"/>
  <c r="T70" i="9"/>
  <c r="T86" i="9"/>
  <c r="T102" i="9"/>
  <c r="T117" i="9"/>
  <c r="T19" i="6"/>
  <c r="T23" i="6"/>
  <c r="T27" i="6"/>
  <c r="T31" i="6"/>
  <c r="T35" i="6"/>
  <c r="T39" i="6"/>
  <c r="T43" i="6"/>
  <c r="T47" i="6"/>
  <c r="T51" i="6"/>
  <c r="T55" i="6"/>
  <c r="T59" i="6"/>
  <c r="T63" i="6"/>
  <c r="T67" i="6"/>
  <c r="T71" i="6"/>
  <c r="T75" i="6"/>
  <c r="T79" i="6"/>
  <c r="T83" i="6"/>
  <c r="T87" i="6"/>
  <c r="T91" i="6"/>
  <c r="T95" i="6"/>
  <c r="T99" i="6"/>
  <c r="T103" i="6"/>
  <c r="T107" i="6"/>
  <c r="T111" i="6"/>
  <c r="T115" i="6"/>
  <c r="T20" i="6"/>
  <c r="T24" i="6"/>
  <c r="T28" i="6"/>
  <c r="T32" i="6"/>
  <c r="T36" i="6"/>
  <c r="T40" i="6"/>
  <c r="T44" i="6"/>
  <c r="T48" i="6"/>
  <c r="T52" i="6"/>
  <c r="T56" i="6"/>
  <c r="T60" i="6"/>
  <c r="T64" i="6"/>
  <c r="T68" i="6"/>
  <c r="T72" i="6"/>
  <c r="T76" i="6"/>
  <c r="T80" i="6"/>
  <c r="T84" i="6"/>
  <c r="T88" i="6"/>
  <c r="T92" i="6"/>
  <c r="T96" i="6"/>
  <c r="T100" i="6"/>
  <c r="T104" i="6"/>
  <c r="T108" i="6"/>
  <c r="T112" i="6"/>
  <c r="T116" i="6"/>
  <c r="T17" i="6"/>
  <c r="T21" i="6"/>
  <c r="T25" i="6"/>
  <c r="T29" i="6"/>
  <c r="T33" i="6"/>
  <c r="T37" i="6"/>
  <c r="T41" i="6"/>
  <c r="T45" i="6"/>
  <c r="T49" i="6"/>
  <c r="T53" i="6"/>
  <c r="T57" i="6"/>
  <c r="T61" i="6"/>
  <c r="T65" i="6"/>
  <c r="T69" i="6"/>
  <c r="T73" i="6"/>
  <c r="T77" i="6"/>
  <c r="T81" i="6"/>
  <c r="T85" i="6"/>
  <c r="T89" i="6"/>
  <c r="T93" i="6"/>
  <c r="T97" i="6"/>
  <c r="T101" i="6"/>
  <c r="T105" i="6"/>
  <c r="T109" i="6"/>
  <c r="T113" i="6"/>
  <c r="T18" i="6"/>
  <c r="T22" i="6"/>
  <c r="T26" i="6"/>
  <c r="T30" i="6"/>
  <c r="T34" i="6"/>
  <c r="T38" i="6"/>
  <c r="T42" i="6"/>
  <c r="T46" i="6"/>
  <c r="T50" i="6"/>
  <c r="T54" i="6"/>
  <c r="T58" i="6"/>
  <c r="T62" i="6"/>
  <c r="T66" i="6"/>
  <c r="T70" i="6"/>
  <c r="T74" i="6"/>
  <c r="T78" i="6"/>
  <c r="T82" i="6"/>
  <c r="T86" i="6"/>
  <c r="T90" i="6"/>
  <c r="T94" i="6"/>
  <c r="T98" i="6"/>
  <c r="T102" i="6"/>
  <c r="T106" i="6"/>
  <c r="T110" i="6"/>
  <c r="T114" i="6"/>
  <c r="T117" i="6"/>
  <c r="T22" i="10"/>
  <c r="T26" i="10"/>
  <c r="T30" i="10"/>
  <c r="T34" i="10"/>
  <c r="T38" i="10"/>
  <c r="T42" i="10"/>
  <c r="T46" i="10"/>
  <c r="T50" i="10"/>
  <c r="T54" i="10"/>
  <c r="T58" i="10"/>
  <c r="T62" i="10"/>
  <c r="T66" i="10"/>
  <c r="T70" i="10"/>
  <c r="T74" i="10"/>
  <c r="T78" i="10"/>
  <c r="T82" i="10"/>
  <c r="T86" i="10"/>
  <c r="T90" i="10"/>
  <c r="T94" i="10"/>
  <c r="T98" i="10"/>
  <c r="T102" i="10"/>
  <c r="T106" i="10"/>
  <c r="T110" i="10"/>
  <c r="T114" i="10"/>
  <c r="T19" i="10"/>
  <c r="T23" i="10"/>
  <c r="T27" i="10"/>
  <c r="T31" i="10"/>
  <c r="T35" i="10"/>
  <c r="T39" i="10"/>
  <c r="T43" i="10"/>
  <c r="T47" i="10"/>
  <c r="T51" i="10"/>
  <c r="T55" i="10"/>
  <c r="T59" i="10"/>
  <c r="T63" i="10"/>
  <c r="T67" i="10"/>
  <c r="T71" i="10"/>
  <c r="T75" i="10"/>
  <c r="T79" i="10"/>
  <c r="T83" i="10"/>
  <c r="T87" i="10"/>
  <c r="T91" i="10"/>
  <c r="T95" i="10"/>
  <c r="T99" i="10"/>
  <c r="T103" i="10"/>
  <c r="T107" i="10"/>
  <c r="T111" i="10"/>
  <c r="T115" i="10"/>
  <c r="T20" i="10"/>
  <c r="T24" i="10"/>
  <c r="T28" i="10"/>
  <c r="T32" i="10"/>
  <c r="T36" i="10"/>
  <c r="T40" i="10"/>
  <c r="T44" i="10"/>
  <c r="T48" i="10"/>
  <c r="T52" i="10"/>
  <c r="T56" i="10"/>
  <c r="T60" i="10"/>
  <c r="T64" i="10"/>
  <c r="T68" i="10"/>
  <c r="T72" i="10"/>
  <c r="T76" i="10"/>
  <c r="T80" i="10"/>
  <c r="T84" i="10"/>
  <c r="T88" i="10"/>
  <c r="T92" i="10"/>
  <c r="T96" i="10"/>
  <c r="T100" i="10"/>
  <c r="T104" i="10"/>
  <c r="T108" i="10"/>
  <c r="T112" i="10"/>
  <c r="T116" i="10"/>
  <c r="T17" i="10"/>
  <c r="T21" i="10"/>
  <c r="T25" i="10"/>
  <c r="T29" i="10"/>
  <c r="T33" i="10"/>
  <c r="T37" i="10"/>
  <c r="T41" i="10"/>
  <c r="T45" i="10"/>
  <c r="T49" i="10"/>
  <c r="T53" i="10"/>
  <c r="T57" i="10"/>
  <c r="T61" i="10"/>
  <c r="T65" i="10"/>
  <c r="T69" i="10"/>
  <c r="T73" i="10"/>
  <c r="T77" i="10"/>
  <c r="T81" i="10"/>
  <c r="T85" i="10"/>
  <c r="T89" i="10"/>
  <c r="T93" i="10"/>
  <c r="T97" i="10"/>
  <c r="T101" i="10"/>
  <c r="T105" i="10"/>
  <c r="T109" i="10"/>
  <c r="T113" i="10"/>
  <c r="T117" i="10"/>
  <c r="F59" i="14"/>
  <c r="F42" i="14"/>
  <c r="D118" i="6" l="1"/>
  <c r="C9" i="6" s="1"/>
  <c r="C91" i="14" s="1"/>
  <c r="C118" i="8"/>
  <c r="B9" i="8" s="1"/>
  <c r="B89" i="14" s="1"/>
  <c r="C118" i="11"/>
  <c r="B9" i="11" s="1"/>
  <c r="B93" i="14" s="1"/>
  <c r="R18" i="10"/>
  <c r="R118" i="10" s="1"/>
  <c r="B10" i="10" s="1"/>
  <c r="B104" i="14" s="1"/>
  <c r="S18" i="10"/>
  <c r="S118" i="10" s="1"/>
  <c r="C10" i="10" s="1"/>
  <c r="T18" i="10"/>
  <c r="T118" i="10" s="1"/>
  <c r="D10" i="10" s="1"/>
  <c r="D104" i="14" s="1"/>
  <c r="R18" i="11"/>
  <c r="R118" i="11" s="1"/>
  <c r="B10" i="11" s="1"/>
  <c r="B105" i="14" s="1"/>
  <c r="S18" i="11"/>
  <c r="S118" i="11" s="1"/>
  <c r="C10" i="11" s="1"/>
  <c r="C105" i="14" s="1"/>
  <c r="T18" i="11"/>
  <c r="T118" i="11" s="1"/>
  <c r="D10" i="11" s="1"/>
  <c r="D105" i="14" s="1"/>
  <c r="R18" i="3"/>
  <c r="R118" i="3" s="1"/>
  <c r="B10" i="3" s="1"/>
  <c r="B102" i="14" s="1"/>
  <c r="S18" i="3"/>
  <c r="S118" i="3" s="1"/>
  <c r="C10" i="3" s="1"/>
  <c r="C102" i="14" s="1"/>
  <c r="T18" i="3"/>
  <c r="Q18" i="7"/>
  <c r="CH6" i="15"/>
  <c r="R18" i="12"/>
  <c r="R118" i="12" s="1"/>
  <c r="B10" i="12" s="1"/>
  <c r="B106" i="14" s="1"/>
  <c r="S18" i="12"/>
  <c r="S118" i="12" s="1"/>
  <c r="C10" i="12" s="1"/>
  <c r="C106" i="14" s="1"/>
  <c r="R18" i="8"/>
  <c r="R118" i="8" s="1"/>
  <c r="B10" i="8" s="1"/>
  <c r="B101" i="14" s="1"/>
  <c r="S18" i="8"/>
  <c r="S118" i="8" s="1"/>
  <c r="C10" i="8" s="1"/>
  <c r="C101" i="14" s="1"/>
  <c r="R18" i="13"/>
  <c r="R118" i="13" s="1"/>
  <c r="B10" i="13" s="1"/>
  <c r="B107" i="14" s="1"/>
  <c r="S18" i="13"/>
  <c r="S118" i="13" s="1"/>
  <c r="C10" i="13" s="1"/>
  <c r="H38" i="14"/>
  <c r="G60" i="14"/>
  <c r="R18" i="6"/>
  <c r="R118" i="6" s="1"/>
  <c r="B10" i="6" s="1"/>
  <c r="B103" i="14" s="1"/>
  <c r="S18" i="6"/>
  <c r="S118" i="6" s="1"/>
  <c r="C10" i="6" s="1"/>
  <c r="C103" i="14" s="1"/>
  <c r="R25" i="9"/>
  <c r="S25" i="9"/>
  <c r="G40" i="14"/>
  <c r="H40" i="14" s="1"/>
  <c r="C118" i="9"/>
  <c r="B9" i="9" s="1"/>
  <c r="B87" i="14" s="1"/>
  <c r="E17" i="9"/>
  <c r="D17" i="9"/>
  <c r="D118" i="9" s="1"/>
  <c r="C9" i="9" s="1"/>
  <c r="C87" i="14" s="1"/>
  <c r="BJ40" i="1"/>
  <c r="BD50" i="15"/>
  <c r="BD13" i="15"/>
  <c r="BJ6" i="1"/>
  <c r="BD88" i="15"/>
  <c r="BD21" i="15"/>
  <c r="BD52" i="15"/>
  <c r="BJ95" i="1"/>
  <c r="BD24" i="15"/>
  <c r="BD5" i="15"/>
  <c r="BD30" i="15"/>
  <c r="BJ51" i="1"/>
  <c r="BJ81" i="1"/>
  <c r="BJ53" i="1"/>
  <c r="BJ50" i="1"/>
  <c r="BJ24" i="1"/>
  <c r="BD57" i="15"/>
  <c r="BJ52" i="1"/>
  <c r="BJ29" i="1"/>
  <c r="BJ47" i="1"/>
  <c r="BD9" i="15"/>
  <c r="BJ86" i="1"/>
  <c r="BD44" i="15"/>
  <c r="BJ61" i="1"/>
  <c r="BD96" i="15"/>
  <c r="BD23" i="15"/>
  <c r="BD49" i="15"/>
  <c r="BD36" i="15"/>
  <c r="BD92" i="15"/>
  <c r="BJ7" i="1"/>
  <c r="BJ88" i="1"/>
  <c r="BJ104" i="1"/>
  <c r="BD16" i="15"/>
  <c r="BJ22" i="1"/>
  <c r="BD35" i="15"/>
  <c r="BJ46" i="1"/>
  <c r="E17" i="11"/>
  <c r="BJ35" i="1"/>
  <c r="BJ33" i="1"/>
  <c r="BD77" i="15"/>
  <c r="BJ74" i="1"/>
  <c r="BD37" i="15"/>
  <c r="BJ75" i="1"/>
  <c r="BD43" i="15"/>
  <c r="BD83" i="15"/>
  <c r="BJ26" i="1"/>
  <c r="BD6" i="15"/>
  <c r="E17" i="6"/>
  <c r="E118" i="6" s="1"/>
  <c r="D9" i="6" s="1"/>
  <c r="BD46" i="15"/>
  <c r="BJ34" i="1"/>
  <c r="BJ63" i="1"/>
  <c r="BD56" i="15"/>
  <c r="BD14" i="15"/>
  <c r="BD60" i="15"/>
  <c r="BD102" i="15"/>
  <c r="BJ42" i="1"/>
  <c r="BJ21" i="1"/>
  <c r="BJ37" i="1"/>
  <c r="BD62" i="15"/>
  <c r="BD54" i="15"/>
  <c r="BJ39" i="1"/>
  <c r="BJ96" i="1"/>
  <c r="BD68" i="15"/>
  <c r="BJ54" i="1"/>
  <c r="BJ23" i="1"/>
  <c r="BD29" i="15"/>
  <c r="BD100" i="15"/>
  <c r="BD79" i="15"/>
  <c r="BD73" i="15"/>
  <c r="BD31" i="15"/>
  <c r="BJ60" i="1"/>
  <c r="BJ64" i="1"/>
  <c r="BJ49" i="1"/>
  <c r="BD11" i="15"/>
  <c r="BD59" i="15"/>
  <c r="BJ80" i="1"/>
  <c r="BJ71" i="1"/>
  <c r="BD75" i="15"/>
  <c r="BJ93" i="1"/>
  <c r="BJ44" i="1"/>
  <c r="BJ68" i="1"/>
  <c r="BJ103" i="1"/>
  <c r="BD41" i="15"/>
  <c r="BD67" i="15"/>
  <c r="BJ101" i="1"/>
  <c r="BD103" i="15"/>
  <c r="BD70" i="15"/>
  <c r="BD98" i="15"/>
  <c r="BD101" i="15"/>
  <c r="BD94" i="15"/>
  <c r="BJ11" i="1"/>
  <c r="BD61" i="15"/>
  <c r="BD84" i="15"/>
  <c r="BD27" i="15"/>
  <c r="BJ70" i="1"/>
  <c r="BJ78" i="1"/>
  <c r="BD32" i="15"/>
  <c r="BD64" i="15"/>
  <c r="BD105" i="15"/>
  <c r="BD74" i="15"/>
  <c r="BD17" i="15"/>
  <c r="BJ48" i="1"/>
  <c r="BD87" i="15"/>
  <c r="BD8" i="15"/>
  <c r="D17" i="11"/>
  <c r="D118" i="11" s="1"/>
  <c r="C9" i="11" s="1"/>
  <c r="BD86" i="15"/>
  <c r="BD38" i="15"/>
  <c r="BD90" i="15"/>
  <c r="C17" i="6"/>
  <c r="C118" i="6" s="1"/>
  <c r="B9" i="6" s="1"/>
  <c r="BJ18" i="1"/>
  <c r="BD20" i="15"/>
  <c r="BJ102" i="1"/>
  <c r="BJ17" i="1"/>
  <c r="BD40" i="15"/>
  <c r="BD97" i="15"/>
  <c r="BJ94" i="1"/>
  <c r="BJ9" i="1"/>
  <c r="BJ12" i="1"/>
  <c r="BD63" i="15"/>
  <c r="BJ16" i="1"/>
  <c r="BJ69" i="1"/>
  <c r="BD81" i="15"/>
  <c r="BJ85" i="1"/>
  <c r="BJ100" i="1"/>
  <c r="BD48" i="15"/>
  <c r="BJ36" i="1"/>
  <c r="BD10" i="15"/>
  <c r="BD25" i="15"/>
  <c r="BJ84" i="1"/>
  <c r="BJ28" i="1"/>
  <c r="BD80" i="15"/>
  <c r="BJ14" i="1"/>
  <c r="E17" i="8"/>
  <c r="BJ99" i="1"/>
  <c r="BJ38" i="1"/>
  <c r="BJ77" i="1"/>
  <c r="BD12" i="15"/>
  <c r="BJ97" i="1"/>
  <c r="BD66" i="15"/>
  <c r="BD28" i="15"/>
  <c r="BD85" i="15"/>
  <c r="BJ4" i="1"/>
  <c r="CN4" i="1" s="1"/>
  <c r="BJ98" i="1"/>
  <c r="BJ41" i="1"/>
  <c r="BD26" i="15"/>
  <c r="BD82" i="15"/>
  <c r="BJ66" i="1"/>
  <c r="BJ13" i="1"/>
  <c r="BJ56" i="1"/>
  <c r="BD76" i="15"/>
  <c r="BD45" i="15"/>
  <c r="BJ15" i="1"/>
  <c r="BJ87" i="1"/>
  <c r="BD71" i="15"/>
  <c r="BJ45" i="1"/>
  <c r="BD89" i="15"/>
  <c r="BD53" i="15"/>
  <c r="BJ55" i="1"/>
  <c r="BJ20" i="1"/>
  <c r="BJ73" i="1"/>
  <c r="BJ10" i="1"/>
  <c r="BD55" i="15"/>
  <c r="BJ67" i="1"/>
  <c r="BD91" i="15"/>
  <c r="BJ25" i="1"/>
  <c r="BJ92" i="1"/>
  <c r="BJ19" i="1"/>
  <c r="BJ89" i="1"/>
  <c r="BD69" i="15"/>
  <c r="BJ32" i="1"/>
  <c r="BD22" i="15"/>
  <c r="BJ43" i="1"/>
  <c r="BD18" i="15"/>
  <c r="BJ90" i="1"/>
  <c r="BD15" i="15"/>
  <c r="BJ58" i="1"/>
  <c r="BD51" i="15"/>
  <c r="BJ65" i="1"/>
  <c r="BD93" i="15"/>
  <c r="BJ31" i="1"/>
  <c r="BJ5" i="1"/>
  <c r="BJ57" i="1"/>
  <c r="BD42" i="15"/>
  <c r="BJ72" i="1"/>
  <c r="BD39" i="15"/>
  <c r="BJ83" i="1"/>
  <c r="BJ8" i="1"/>
  <c r="BD99" i="15"/>
  <c r="BD58" i="15"/>
  <c r="BD78" i="15"/>
  <c r="BD72" i="15"/>
  <c r="BD47" i="15"/>
  <c r="BD104" i="15"/>
  <c r="BJ62" i="1"/>
  <c r="BJ91" i="1"/>
  <c r="BJ30" i="1"/>
  <c r="BD33" i="15"/>
  <c r="BJ76" i="1"/>
  <c r="BJ27" i="1"/>
  <c r="BD34" i="15"/>
  <c r="BD95" i="15"/>
  <c r="BD7" i="15"/>
  <c r="D17" i="7"/>
  <c r="D118" i="7" s="1"/>
  <c r="C9" i="7" s="1"/>
  <c r="C88" i="14" s="1"/>
  <c r="C17" i="7"/>
  <c r="C118" i="7" s="1"/>
  <c r="B9" i="7" s="1"/>
  <c r="BJ59" i="1"/>
  <c r="BD65" i="15"/>
  <c r="BD19" i="15"/>
  <c r="BJ82" i="1"/>
  <c r="BJ79" i="1"/>
  <c r="C17" i="10"/>
  <c r="C118" i="10" s="1"/>
  <c r="B9" i="10" s="1"/>
  <c r="D17" i="10"/>
  <c r="D118" i="10" s="1"/>
  <c r="C9" i="10" s="1"/>
  <c r="C13" i="10" s="1"/>
  <c r="D17" i="8"/>
  <c r="D118" i="8" s="1"/>
  <c r="C9" i="8" s="1"/>
  <c r="C89" i="14" s="1"/>
  <c r="D17" i="13"/>
  <c r="D118" i="13" s="1"/>
  <c r="C9" i="13" s="1"/>
  <c r="C17" i="13"/>
  <c r="C118" i="13" s="1"/>
  <c r="B9" i="13" s="1"/>
  <c r="C17" i="3"/>
  <c r="C118" i="3" s="1"/>
  <c r="B9" i="3" s="1"/>
  <c r="D17" i="3"/>
  <c r="D118" i="3" s="1"/>
  <c r="C9" i="3" s="1"/>
  <c r="C90" i="14" s="1"/>
  <c r="D17" i="12"/>
  <c r="D118" i="12" s="1"/>
  <c r="C9" i="12" s="1"/>
  <c r="C17" i="12"/>
  <c r="C118" i="12" s="1"/>
  <c r="B9" i="12" s="1"/>
  <c r="B13" i="12" s="1"/>
  <c r="R18" i="9"/>
  <c r="S18" i="9"/>
  <c r="T18" i="9"/>
  <c r="T118" i="9" s="1"/>
  <c r="D10" i="9" s="1"/>
  <c r="D99" i="14" s="1"/>
  <c r="R17" i="9"/>
  <c r="S17" i="9"/>
  <c r="H47" i="14"/>
  <c r="I30" i="14" s="1"/>
  <c r="H58" i="14"/>
  <c r="H41" i="14"/>
  <c r="I32" i="14"/>
  <c r="I49" i="14"/>
  <c r="H57" i="14"/>
  <c r="H56" i="14"/>
  <c r="H39" i="14"/>
  <c r="T118" i="6"/>
  <c r="D10" i="6" s="1"/>
  <c r="D103" i="14" s="1"/>
  <c r="F18" i="10"/>
  <c r="F22" i="10"/>
  <c r="F26" i="10"/>
  <c r="F30" i="10"/>
  <c r="F34" i="10"/>
  <c r="F38" i="10"/>
  <c r="F42" i="10"/>
  <c r="F46" i="10"/>
  <c r="F50" i="10"/>
  <c r="F54" i="10"/>
  <c r="F58" i="10"/>
  <c r="F62" i="10"/>
  <c r="F66" i="10"/>
  <c r="F70" i="10"/>
  <c r="F74" i="10"/>
  <c r="F78" i="10"/>
  <c r="F82" i="10"/>
  <c r="F86" i="10"/>
  <c r="F90" i="10"/>
  <c r="F94" i="10"/>
  <c r="F98" i="10"/>
  <c r="F102" i="10"/>
  <c r="F106" i="10"/>
  <c r="F110" i="10"/>
  <c r="F114" i="10"/>
  <c r="F19" i="10"/>
  <c r="F23" i="10"/>
  <c r="F27" i="10"/>
  <c r="F31" i="10"/>
  <c r="F35" i="10"/>
  <c r="F39" i="10"/>
  <c r="F43" i="10"/>
  <c r="F47" i="10"/>
  <c r="F51" i="10"/>
  <c r="F55" i="10"/>
  <c r="F59" i="10"/>
  <c r="F63" i="10"/>
  <c r="F67" i="10"/>
  <c r="F71" i="10"/>
  <c r="F75" i="10"/>
  <c r="F79" i="10"/>
  <c r="F83" i="10"/>
  <c r="F87" i="10"/>
  <c r="F91" i="10"/>
  <c r="F95" i="10"/>
  <c r="F99" i="10"/>
  <c r="F103" i="10"/>
  <c r="F107" i="10"/>
  <c r="F111" i="10"/>
  <c r="F115" i="10"/>
  <c r="F20" i="10"/>
  <c r="F24" i="10"/>
  <c r="F28" i="10"/>
  <c r="F32" i="10"/>
  <c r="F36" i="10"/>
  <c r="F40" i="10"/>
  <c r="F44" i="10"/>
  <c r="F48" i="10"/>
  <c r="F52" i="10"/>
  <c r="F56" i="10"/>
  <c r="F60" i="10"/>
  <c r="F64" i="10"/>
  <c r="F68" i="10"/>
  <c r="F72" i="10"/>
  <c r="F76" i="10"/>
  <c r="F80" i="10"/>
  <c r="F84" i="10"/>
  <c r="F88" i="10"/>
  <c r="F92" i="10"/>
  <c r="F96" i="10"/>
  <c r="F100" i="10"/>
  <c r="F104" i="10"/>
  <c r="F108" i="10"/>
  <c r="F112" i="10"/>
  <c r="F116" i="10"/>
  <c r="F25" i="10"/>
  <c r="F41" i="10"/>
  <c r="F57" i="10"/>
  <c r="F73" i="10"/>
  <c r="F89" i="10"/>
  <c r="F105" i="10"/>
  <c r="F29" i="10"/>
  <c r="F45" i="10"/>
  <c r="F61" i="10"/>
  <c r="F77" i="10"/>
  <c r="F93" i="10"/>
  <c r="F109" i="10"/>
  <c r="F17" i="10"/>
  <c r="F33" i="10"/>
  <c r="F49" i="10"/>
  <c r="F65" i="10"/>
  <c r="F81" i="10"/>
  <c r="F97" i="10"/>
  <c r="F113" i="10"/>
  <c r="F21" i="10"/>
  <c r="F37" i="10"/>
  <c r="F53" i="10"/>
  <c r="F69" i="10"/>
  <c r="F85" i="10"/>
  <c r="F101" i="10"/>
  <c r="F117" i="10"/>
  <c r="U20" i="12"/>
  <c r="U24" i="12"/>
  <c r="U28" i="12"/>
  <c r="U32" i="12"/>
  <c r="U36" i="12"/>
  <c r="U40" i="12"/>
  <c r="U44" i="12"/>
  <c r="U48" i="12"/>
  <c r="U52" i="12"/>
  <c r="U56" i="12"/>
  <c r="U60" i="12"/>
  <c r="U64" i="12"/>
  <c r="U68" i="12"/>
  <c r="U72" i="12"/>
  <c r="U76" i="12"/>
  <c r="U80" i="12"/>
  <c r="U84" i="12"/>
  <c r="U88" i="12"/>
  <c r="U92" i="12"/>
  <c r="U96" i="12"/>
  <c r="U100" i="12"/>
  <c r="U104" i="12"/>
  <c r="U108" i="12"/>
  <c r="U112" i="12"/>
  <c r="U116" i="12"/>
  <c r="U17" i="12"/>
  <c r="U21" i="12"/>
  <c r="U25" i="12"/>
  <c r="U29" i="12"/>
  <c r="U33" i="12"/>
  <c r="U37" i="12"/>
  <c r="U41" i="12"/>
  <c r="U45" i="12"/>
  <c r="U49" i="12"/>
  <c r="U53" i="12"/>
  <c r="U57" i="12"/>
  <c r="U61" i="12"/>
  <c r="U65" i="12"/>
  <c r="U69" i="12"/>
  <c r="U73" i="12"/>
  <c r="U77" i="12"/>
  <c r="U81" i="12"/>
  <c r="U85" i="12"/>
  <c r="U89" i="12"/>
  <c r="U93" i="12"/>
  <c r="U97" i="12"/>
  <c r="U101" i="12"/>
  <c r="U105" i="12"/>
  <c r="U109" i="12"/>
  <c r="U113" i="12"/>
  <c r="U18" i="12"/>
  <c r="U22" i="12"/>
  <c r="U26" i="12"/>
  <c r="U30" i="12"/>
  <c r="U34" i="12"/>
  <c r="U38" i="12"/>
  <c r="U42" i="12"/>
  <c r="U46" i="12"/>
  <c r="U50" i="12"/>
  <c r="U54" i="12"/>
  <c r="U58" i="12"/>
  <c r="U62" i="12"/>
  <c r="U66" i="12"/>
  <c r="U70" i="12"/>
  <c r="U74" i="12"/>
  <c r="U78" i="12"/>
  <c r="U82" i="12"/>
  <c r="U86" i="12"/>
  <c r="U90" i="12"/>
  <c r="U94" i="12"/>
  <c r="U98" i="12"/>
  <c r="U102" i="12"/>
  <c r="U106" i="12"/>
  <c r="U110" i="12"/>
  <c r="U114" i="12"/>
  <c r="U19" i="12"/>
  <c r="U23" i="12"/>
  <c r="U27" i="12"/>
  <c r="U31" i="12"/>
  <c r="U35" i="12"/>
  <c r="U39" i="12"/>
  <c r="U43" i="12"/>
  <c r="U47" i="12"/>
  <c r="U51" i="12"/>
  <c r="U55" i="12"/>
  <c r="U59" i="12"/>
  <c r="U63" i="12"/>
  <c r="U67" i="12"/>
  <c r="U71" i="12"/>
  <c r="U75" i="12"/>
  <c r="U79" i="12"/>
  <c r="U83" i="12"/>
  <c r="U87" i="12"/>
  <c r="U91" i="12"/>
  <c r="U95" i="12"/>
  <c r="U99" i="12"/>
  <c r="U103" i="12"/>
  <c r="U107" i="12"/>
  <c r="U111" i="12"/>
  <c r="U115" i="12"/>
  <c r="U117" i="12"/>
  <c r="F18" i="12"/>
  <c r="F22" i="12"/>
  <c r="F26" i="12"/>
  <c r="F30" i="12"/>
  <c r="F34" i="12"/>
  <c r="F38" i="12"/>
  <c r="F42" i="12"/>
  <c r="F46" i="12"/>
  <c r="F50" i="12"/>
  <c r="F54" i="12"/>
  <c r="F58" i="12"/>
  <c r="F62" i="12"/>
  <c r="F66" i="12"/>
  <c r="F70" i="12"/>
  <c r="F74" i="12"/>
  <c r="F78" i="12"/>
  <c r="F82" i="12"/>
  <c r="F86" i="12"/>
  <c r="F90" i="12"/>
  <c r="F94" i="12"/>
  <c r="F98" i="12"/>
  <c r="F102" i="12"/>
  <c r="F106" i="12"/>
  <c r="F110" i="12"/>
  <c r="F114" i="12"/>
  <c r="F19" i="12"/>
  <c r="F23" i="12"/>
  <c r="F27" i="12"/>
  <c r="F31" i="12"/>
  <c r="F35" i="12"/>
  <c r="F39" i="12"/>
  <c r="F43" i="12"/>
  <c r="F47" i="12"/>
  <c r="F51" i="12"/>
  <c r="F55" i="12"/>
  <c r="F59" i="12"/>
  <c r="F63" i="12"/>
  <c r="F67" i="12"/>
  <c r="F71" i="12"/>
  <c r="F75" i="12"/>
  <c r="F79" i="12"/>
  <c r="F83" i="12"/>
  <c r="F87" i="12"/>
  <c r="F91" i="12"/>
  <c r="F95" i="12"/>
  <c r="F99" i="12"/>
  <c r="F103" i="12"/>
  <c r="F107" i="12"/>
  <c r="F111" i="12"/>
  <c r="F115" i="12"/>
  <c r="F20" i="12"/>
  <c r="F24" i="12"/>
  <c r="F28" i="12"/>
  <c r="F32" i="12"/>
  <c r="F36" i="12"/>
  <c r="F40" i="12"/>
  <c r="F44" i="12"/>
  <c r="F48" i="12"/>
  <c r="F52" i="12"/>
  <c r="F56" i="12"/>
  <c r="F60" i="12"/>
  <c r="F64" i="12"/>
  <c r="F68" i="12"/>
  <c r="F72" i="12"/>
  <c r="F76" i="12"/>
  <c r="F80" i="12"/>
  <c r="F84" i="12"/>
  <c r="F88" i="12"/>
  <c r="F92" i="12"/>
  <c r="F96" i="12"/>
  <c r="F100" i="12"/>
  <c r="F104" i="12"/>
  <c r="F108" i="12"/>
  <c r="F112" i="12"/>
  <c r="F116" i="12"/>
  <c r="F17" i="12"/>
  <c r="F21" i="12"/>
  <c r="F25" i="12"/>
  <c r="F29" i="12"/>
  <c r="F33" i="12"/>
  <c r="F37" i="12"/>
  <c r="F41" i="12"/>
  <c r="F45" i="12"/>
  <c r="F49" i="12"/>
  <c r="F53" i="12"/>
  <c r="F57" i="12"/>
  <c r="F61" i="12"/>
  <c r="F65" i="12"/>
  <c r="F69" i="12"/>
  <c r="F73" i="12"/>
  <c r="F77" i="12"/>
  <c r="F81" i="12"/>
  <c r="F85" i="12"/>
  <c r="F89" i="12"/>
  <c r="F93" i="12"/>
  <c r="F97" i="12"/>
  <c r="F101" i="12"/>
  <c r="F105" i="12"/>
  <c r="F109" i="12"/>
  <c r="F113" i="12"/>
  <c r="F117" i="12"/>
  <c r="U17" i="9"/>
  <c r="U21" i="9"/>
  <c r="U25" i="9"/>
  <c r="U29" i="9"/>
  <c r="U33" i="9"/>
  <c r="U37" i="9"/>
  <c r="U41" i="9"/>
  <c r="U45" i="9"/>
  <c r="U49" i="9"/>
  <c r="U53" i="9"/>
  <c r="U57" i="9"/>
  <c r="U61" i="9"/>
  <c r="U65" i="9"/>
  <c r="U69" i="9"/>
  <c r="U73" i="9"/>
  <c r="U77" i="9"/>
  <c r="U81" i="9"/>
  <c r="U85" i="9"/>
  <c r="U89" i="9"/>
  <c r="U93" i="9"/>
  <c r="U97" i="9"/>
  <c r="U101" i="9"/>
  <c r="U105" i="9"/>
  <c r="U109" i="9"/>
  <c r="U113" i="9"/>
  <c r="U18" i="9"/>
  <c r="U22" i="9"/>
  <c r="U26" i="9"/>
  <c r="U30" i="9"/>
  <c r="U34" i="9"/>
  <c r="U38" i="9"/>
  <c r="U42" i="9"/>
  <c r="U46" i="9"/>
  <c r="U50" i="9"/>
  <c r="U54" i="9"/>
  <c r="U58" i="9"/>
  <c r="U62" i="9"/>
  <c r="U66" i="9"/>
  <c r="U70" i="9"/>
  <c r="U74" i="9"/>
  <c r="U78" i="9"/>
  <c r="U82" i="9"/>
  <c r="U86" i="9"/>
  <c r="U90" i="9"/>
  <c r="U94" i="9"/>
  <c r="U98" i="9"/>
  <c r="U102" i="9"/>
  <c r="U106" i="9"/>
  <c r="U110" i="9"/>
  <c r="U114" i="9"/>
  <c r="U19" i="9"/>
  <c r="U23" i="9"/>
  <c r="U27" i="9"/>
  <c r="U31" i="9"/>
  <c r="U35" i="9"/>
  <c r="U39" i="9"/>
  <c r="U43" i="9"/>
  <c r="U47" i="9"/>
  <c r="U51" i="9"/>
  <c r="U55" i="9"/>
  <c r="U59" i="9"/>
  <c r="U63" i="9"/>
  <c r="U67" i="9"/>
  <c r="U71" i="9"/>
  <c r="U75" i="9"/>
  <c r="U79" i="9"/>
  <c r="U83" i="9"/>
  <c r="U87" i="9"/>
  <c r="U91" i="9"/>
  <c r="U95" i="9"/>
  <c r="U99" i="9"/>
  <c r="U103" i="9"/>
  <c r="U107" i="9"/>
  <c r="U111" i="9"/>
  <c r="U115" i="9"/>
  <c r="U20" i="9"/>
  <c r="U36" i="9"/>
  <c r="U52" i="9"/>
  <c r="U68" i="9"/>
  <c r="U84" i="9"/>
  <c r="U100" i="9"/>
  <c r="U116" i="9"/>
  <c r="U24" i="9"/>
  <c r="U40" i="9"/>
  <c r="U56" i="9"/>
  <c r="U72" i="9"/>
  <c r="U88" i="9"/>
  <c r="U104" i="9"/>
  <c r="U28" i="9"/>
  <c r="U44" i="9"/>
  <c r="U60" i="9"/>
  <c r="U76" i="9"/>
  <c r="U92" i="9"/>
  <c r="U108" i="9"/>
  <c r="U32" i="9"/>
  <c r="U48" i="9"/>
  <c r="U64" i="9"/>
  <c r="U80" i="9"/>
  <c r="U96" i="9"/>
  <c r="U112" i="9"/>
  <c r="U117" i="9"/>
  <c r="U19" i="3"/>
  <c r="U23" i="3"/>
  <c r="U27" i="3"/>
  <c r="U31" i="3"/>
  <c r="U35" i="3"/>
  <c r="U39" i="3"/>
  <c r="U43" i="3"/>
  <c r="U47" i="3"/>
  <c r="U51" i="3"/>
  <c r="U55" i="3"/>
  <c r="U59" i="3"/>
  <c r="U63" i="3"/>
  <c r="U67" i="3"/>
  <c r="U71" i="3"/>
  <c r="U75" i="3"/>
  <c r="U79" i="3"/>
  <c r="U83" i="3"/>
  <c r="U87" i="3"/>
  <c r="U91" i="3"/>
  <c r="U95" i="3"/>
  <c r="U99" i="3"/>
  <c r="U103" i="3"/>
  <c r="U107" i="3"/>
  <c r="U111" i="3"/>
  <c r="U115" i="3"/>
  <c r="U20" i="3"/>
  <c r="U24" i="3"/>
  <c r="U28" i="3"/>
  <c r="U32" i="3"/>
  <c r="U36" i="3"/>
  <c r="U40" i="3"/>
  <c r="U44" i="3"/>
  <c r="U48" i="3"/>
  <c r="U52" i="3"/>
  <c r="U56" i="3"/>
  <c r="U60" i="3"/>
  <c r="U64" i="3"/>
  <c r="U68" i="3"/>
  <c r="U72" i="3"/>
  <c r="U76" i="3"/>
  <c r="U80" i="3"/>
  <c r="U84" i="3"/>
  <c r="U88" i="3"/>
  <c r="U92" i="3"/>
  <c r="U96" i="3"/>
  <c r="U100" i="3"/>
  <c r="U104" i="3"/>
  <c r="U108" i="3"/>
  <c r="U112" i="3"/>
  <c r="U116" i="3"/>
  <c r="U17" i="3"/>
  <c r="U21" i="3"/>
  <c r="U25" i="3"/>
  <c r="U29" i="3"/>
  <c r="U33" i="3"/>
  <c r="U37" i="3"/>
  <c r="U41" i="3"/>
  <c r="U45" i="3"/>
  <c r="U49" i="3"/>
  <c r="U53" i="3"/>
  <c r="U57" i="3"/>
  <c r="U61" i="3"/>
  <c r="U65" i="3"/>
  <c r="U69" i="3"/>
  <c r="U73" i="3"/>
  <c r="U77" i="3"/>
  <c r="U81" i="3"/>
  <c r="U85" i="3"/>
  <c r="U89" i="3"/>
  <c r="U93" i="3"/>
  <c r="U97" i="3"/>
  <c r="U101" i="3"/>
  <c r="U105" i="3"/>
  <c r="U109" i="3"/>
  <c r="U113" i="3"/>
  <c r="U18" i="3"/>
  <c r="U22" i="3"/>
  <c r="U26" i="3"/>
  <c r="U30" i="3"/>
  <c r="U34" i="3"/>
  <c r="U38" i="3"/>
  <c r="U42" i="3"/>
  <c r="U46" i="3"/>
  <c r="U50" i="3"/>
  <c r="U54" i="3"/>
  <c r="U58" i="3"/>
  <c r="U62" i="3"/>
  <c r="U66" i="3"/>
  <c r="U70" i="3"/>
  <c r="U74" i="3"/>
  <c r="U78" i="3"/>
  <c r="U82" i="3"/>
  <c r="U86" i="3"/>
  <c r="U90" i="3"/>
  <c r="U94" i="3"/>
  <c r="U98" i="3"/>
  <c r="U102" i="3"/>
  <c r="U106" i="3"/>
  <c r="U110" i="3"/>
  <c r="U114" i="3"/>
  <c r="U117" i="3"/>
  <c r="I34" i="14"/>
  <c r="I51" i="14"/>
  <c r="G2" i="14"/>
  <c r="H1" i="14" s="1"/>
  <c r="H53" i="14"/>
  <c r="H36" i="14"/>
  <c r="E118" i="9"/>
  <c r="D9" i="9" s="1"/>
  <c r="E118" i="10"/>
  <c r="D9" i="10" s="1"/>
  <c r="T118" i="3"/>
  <c r="D10" i="3" s="1"/>
  <c r="D102" i="14" s="1"/>
  <c r="G42" i="14"/>
  <c r="G59" i="14"/>
  <c r="C107" i="14"/>
  <c r="U17" i="6"/>
  <c r="U21" i="6"/>
  <c r="U25" i="6"/>
  <c r="U29" i="6"/>
  <c r="U33" i="6"/>
  <c r="U37" i="6"/>
  <c r="U41" i="6"/>
  <c r="U45" i="6"/>
  <c r="U49" i="6"/>
  <c r="U53" i="6"/>
  <c r="U57" i="6"/>
  <c r="U61" i="6"/>
  <c r="U65" i="6"/>
  <c r="U69" i="6"/>
  <c r="U73" i="6"/>
  <c r="U77" i="6"/>
  <c r="U81" i="6"/>
  <c r="U85" i="6"/>
  <c r="U89" i="6"/>
  <c r="U93" i="6"/>
  <c r="U97" i="6"/>
  <c r="U101" i="6"/>
  <c r="U105" i="6"/>
  <c r="U109" i="6"/>
  <c r="U113" i="6"/>
  <c r="U18" i="6"/>
  <c r="U22" i="6"/>
  <c r="U26" i="6"/>
  <c r="U30" i="6"/>
  <c r="U34" i="6"/>
  <c r="U38" i="6"/>
  <c r="U42" i="6"/>
  <c r="U46" i="6"/>
  <c r="U50" i="6"/>
  <c r="U54" i="6"/>
  <c r="U58" i="6"/>
  <c r="U62" i="6"/>
  <c r="U66" i="6"/>
  <c r="U70" i="6"/>
  <c r="U74" i="6"/>
  <c r="U78" i="6"/>
  <c r="U82" i="6"/>
  <c r="U86" i="6"/>
  <c r="U90" i="6"/>
  <c r="U94" i="6"/>
  <c r="U98" i="6"/>
  <c r="U102" i="6"/>
  <c r="U106" i="6"/>
  <c r="U110" i="6"/>
  <c r="U114" i="6"/>
  <c r="U19" i="6"/>
  <c r="U23" i="6"/>
  <c r="U27" i="6"/>
  <c r="U31" i="6"/>
  <c r="U35" i="6"/>
  <c r="U39" i="6"/>
  <c r="U43" i="6"/>
  <c r="U47" i="6"/>
  <c r="U51" i="6"/>
  <c r="U55" i="6"/>
  <c r="U59" i="6"/>
  <c r="U63" i="6"/>
  <c r="U67" i="6"/>
  <c r="U71" i="6"/>
  <c r="U75" i="6"/>
  <c r="U79" i="6"/>
  <c r="U83" i="6"/>
  <c r="U87" i="6"/>
  <c r="U91" i="6"/>
  <c r="U95" i="6"/>
  <c r="U99" i="6"/>
  <c r="U103" i="6"/>
  <c r="U107" i="6"/>
  <c r="U111" i="6"/>
  <c r="U115" i="6"/>
  <c r="U20" i="6"/>
  <c r="U24" i="6"/>
  <c r="U28" i="6"/>
  <c r="U32" i="6"/>
  <c r="U36" i="6"/>
  <c r="U40" i="6"/>
  <c r="U44" i="6"/>
  <c r="U48" i="6"/>
  <c r="U52" i="6"/>
  <c r="U56" i="6"/>
  <c r="U60" i="6"/>
  <c r="U64" i="6"/>
  <c r="U68" i="6"/>
  <c r="U72" i="6"/>
  <c r="U76" i="6"/>
  <c r="U80" i="6"/>
  <c r="U84" i="6"/>
  <c r="U88" i="6"/>
  <c r="U92" i="6"/>
  <c r="U96" i="6"/>
  <c r="U100" i="6"/>
  <c r="U104" i="6"/>
  <c r="U108" i="6"/>
  <c r="U112" i="6"/>
  <c r="U116" i="6"/>
  <c r="U117" i="6"/>
  <c r="U18" i="11"/>
  <c r="U22" i="11"/>
  <c r="U26" i="11"/>
  <c r="U30" i="11"/>
  <c r="U34" i="11"/>
  <c r="U38" i="11"/>
  <c r="U42" i="11"/>
  <c r="U46" i="11"/>
  <c r="U50" i="11"/>
  <c r="U54" i="11"/>
  <c r="U58" i="11"/>
  <c r="U62" i="11"/>
  <c r="U66" i="11"/>
  <c r="U70" i="11"/>
  <c r="U74" i="11"/>
  <c r="U78" i="11"/>
  <c r="U82" i="11"/>
  <c r="U86" i="11"/>
  <c r="U90" i="11"/>
  <c r="U94" i="11"/>
  <c r="U98" i="11"/>
  <c r="U102" i="11"/>
  <c r="U106" i="11"/>
  <c r="U110" i="11"/>
  <c r="U114" i="11"/>
  <c r="U19" i="11"/>
  <c r="U23" i="11"/>
  <c r="U27" i="11"/>
  <c r="U31" i="11"/>
  <c r="U35" i="11"/>
  <c r="U39" i="11"/>
  <c r="U43" i="11"/>
  <c r="U47" i="11"/>
  <c r="U51" i="11"/>
  <c r="U55" i="11"/>
  <c r="U59" i="11"/>
  <c r="U63" i="11"/>
  <c r="U67" i="11"/>
  <c r="U71" i="11"/>
  <c r="U75" i="11"/>
  <c r="U79" i="11"/>
  <c r="U83" i="11"/>
  <c r="U87" i="11"/>
  <c r="U91" i="11"/>
  <c r="U95" i="11"/>
  <c r="U99" i="11"/>
  <c r="U103" i="11"/>
  <c r="U107" i="11"/>
  <c r="U111" i="11"/>
  <c r="U115" i="11"/>
  <c r="U20" i="11"/>
  <c r="U24" i="11"/>
  <c r="U28" i="11"/>
  <c r="U32" i="11"/>
  <c r="U36" i="11"/>
  <c r="U40" i="11"/>
  <c r="U44" i="11"/>
  <c r="U48" i="11"/>
  <c r="U52" i="11"/>
  <c r="U56" i="11"/>
  <c r="U60" i="11"/>
  <c r="U64" i="11"/>
  <c r="U68" i="11"/>
  <c r="U72" i="11"/>
  <c r="U76" i="11"/>
  <c r="U80" i="11"/>
  <c r="U84" i="11"/>
  <c r="U88" i="11"/>
  <c r="U92" i="11"/>
  <c r="U96" i="11"/>
  <c r="U100" i="11"/>
  <c r="U104" i="11"/>
  <c r="U108" i="11"/>
  <c r="U112" i="11"/>
  <c r="U116" i="11"/>
  <c r="U17" i="11"/>
  <c r="U21" i="11"/>
  <c r="U25" i="11"/>
  <c r="U29" i="11"/>
  <c r="U33" i="11"/>
  <c r="U37" i="11"/>
  <c r="U41" i="11"/>
  <c r="U45" i="11"/>
  <c r="U49" i="11"/>
  <c r="U53" i="11"/>
  <c r="U57" i="11"/>
  <c r="U61" i="11"/>
  <c r="U65" i="11"/>
  <c r="U69" i="11"/>
  <c r="U73" i="11"/>
  <c r="U77" i="11"/>
  <c r="U81" i="11"/>
  <c r="U85" i="11"/>
  <c r="U89" i="11"/>
  <c r="U93" i="11"/>
  <c r="U97" i="11"/>
  <c r="U101" i="11"/>
  <c r="U105" i="11"/>
  <c r="U109" i="11"/>
  <c r="U113" i="11"/>
  <c r="U117" i="11"/>
  <c r="F18" i="11"/>
  <c r="F22" i="11"/>
  <c r="F26" i="11"/>
  <c r="F30" i="11"/>
  <c r="F34" i="11"/>
  <c r="F38" i="11"/>
  <c r="F42" i="11"/>
  <c r="F46" i="11"/>
  <c r="F50" i="11"/>
  <c r="F54" i="11"/>
  <c r="F58" i="11"/>
  <c r="F62" i="11"/>
  <c r="F66" i="11"/>
  <c r="F70" i="11"/>
  <c r="F74" i="11"/>
  <c r="F78" i="11"/>
  <c r="F82" i="11"/>
  <c r="F86" i="11"/>
  <c r="F90" i="11"/>
  <c r="F94" i="11"/>
  <c r="F98" i="11"/>
  <c r="F102" i="11"/>
  <c r="F106" i="11"/>
  <c r="F110" i="11"/>
  <c r="F114" i="11"/>
  <c r="F19" i="11"/>
  <c r="F23" i="11"/>
  <c r="F27" i="11"/>
  <c r="F31" i="11"/>
  <c r="F35" i="11"/>
  <c r="F39" i="11"/>
  <c r="F43" i="11"/>
  <c r="F47" i="11"/>
  <c r="F51" i="11"/>
  <c r="F55" i="11"/>
  <c r="F59" i="11"/>
  <c r="F63" i="11"/>
  <c r="F67" i="11"/>
  <c r="F71" i="11"/>
  <c r="F75" i="11"/>
  <c r="F79" i="11"/>
  <c r="F83" i="11"/>
  <c r="F87" i="11"/>
  <c r="F91" i="11"/>
  <c r="F95" i="11"/>
  <c r="F99" i="11"/>
  <c r="F103" i="11"/>
  <c r="F107" i="11"/>
  <c r="F111" i="11"/>
  <c r="F115" i="11"/>
  <c r="F20" i="11"/>
  <c r="F24" i="11"/>
  <c r="F28" i="11"/>
  <c r="F32" i="11"/>
  <c r="F36" i="11"/>
  <c r="F40" i="11"/>
  <c r="F44" i="11"/>
  <c r="F48" i="11"/>
  <c r="F52" i="11"/>
  <c r="F56" i="11"/>
  <c r="F60" i="11"/>
  <c r="F64" i="11"/>
  <c r="F68" i="11"/>
  <c r="F72" i="11"/>
  <c r="F76" i="11"/>
  <c r="F80" i="11"/>
  <c r="F84" i="11"/>
  <c r="F88" i="11"/>
  <c r="F92" i="11"/>
  <c r="F96" i="11"/>
  <c r="F100" i="11"/>
  <c r="F104" i="11"/>
  <c r="F108" i="11"/>
  <c r="F112" i="11"/>
  <c r="F116" i="11"/>
  <c r="F17" i="11"/>
  <c r="F21" i="11"/>
  <c r="F25" i="11"/>
  <c r="F29" i="11"/>
  <c r="F33" i="11"/>
  <c r="F37" i="11"/>
  <c r="F41" i="11"/>
  <c r="F45" i="11"/>
  <c r="F49" i="11"/>
  <c r="F53" i="11"/>
  <c r="F57" i="11"/>
  <c r="F61" i="11"/>
  <c r="F65" i="11"/>
  <c r="F69" i="11"/>
  <c r="F73" i="11"/>
  <c r="F77" i="11"/>
  <c r="F81" i="11"/>
  <c r="F85" i="11"/>
  <c r="F89" i="11"/>
  <c r="F93" i="11"/>
  <c r="F97" i="11"/>
  <c r="F101" i="11"/>
  <c r="F105" i="11"/>
  <c r="F109" i="11"/>
  <c r="F113" i="11"/>
  <c r="F117" i="11"/>
  <c r="F20" i="7"/>
  <c r="F24" i="7"/>
  <c r="F28" i="7"/>
  <c r="F32" i="7"/>
  <c r="F36" i="7"/>
  <c r="F40" i="7"/>
  <c r="F44" i="7"/>
  <c r="F48" i="7"/>
  <c r="F52" i="7"/>
  <c r="F56" i="7"/>
  <c r="F60" i="7"/>
  <c r="F64" i="7"/>
  <c r="F68" i="7"/>
  <c r="F72" i="7"/>
  <c r="F76" i="7"/>
  <c r="F80" i="7"/>
  <c r="F84" i="7"/>
  <c r="F88" i="7"/>
  <c r="F92" i="7"/>
  <c r="F96" i="7"/>
  <c r="F100" i="7"/>
  <c r="F104" i="7"/>
  <c r="F108" i="7"/>
  <c r="F112" i="7"/>
  <c r="F116" i="7"/>
  <c r="F17" i="7"/>
  <c r="F21" i="7"/>
  <c r="F25" i="7"/>
  <c r="F29" i="7"/>
  <c r="F33" i="7"/>
  <c r="F37" i="7"/>
  <c r="F41" i="7"/>
  <c r="F45" i="7"/>
  <c r="F49" i="7"/>
  <c r="F53" i="7"/>
  <c r="F57" i="7"/>
  <c r="F61" i="7"/>
  <c r="F65" i="7"/>
  <c r="F69" i="7"/>
  <c r="F73" i="7"/>
  <c r="F77" i="7"/>
  <c r="F81" i="7"/>
  <c r="F85" i="7"/>
  <c r="F89" i="7"/>
  <c r="F93" i="7"/>
  <c r="F97" i="7"/>
  <c r="F101" i="7"/>
  <c r="F105" i="7"/>
  <c r="F109" i="7"/>
  <c r="F113" i="7"/>
  <c r="F18" i="7"/>
  <c r="F22" i="7"/>
  <c r="F26" i="7"/>
  <c r="F30" i="7"/>
  <c r="F34" i="7"/>
  <c r="F38" i="7"/>
  <c r="F42" i="7"/>
  <c r="F46" i="7"/>
  <c r="F50" i="7"/>
  <c r="F54" i="7"/>
  <c r="F58" i="7"/>
  <c r="F62" i="7"/>
  <c r="F66" i="7"/>
  <c r="F70" i="7"/>
  <c r="F74" i="7"/>
  <c r="F78" i="7"/>
  <c r="F82" i="7"/>
  <c r="F86" i="7"/>
  <c r="F90" i="7"/>
  <c r="F94" i="7"/>
  <c r="F98" i="7"/>
  <c r="F102" i="7"/>
  <c r="F106" i="7"/>
  <c r="F110" i="7"/>
  <c r="F114" i="7"/>
  <c r="F27" i="7"/>
  <c r="F43" i="7"/>
  <c r="F59" i="7"/>
  <c r="F75" i="7"/>
  <c r="F91" i="7"/>
  <c r="F107" i="7"/>
  <c r="F31" i="7"/>
  <c r="F47" i="7"/>
  <c r="F63" i="7"/>
  <c r="F79" i="7"/>
  <c r="F95" i="7"/>
  <c r="F111" i="7"/>
  <c r="F19" i="7"/>
  <c r="F35" i="7"/>
  <c r="F51" i="7"/>
  <c r="F67" i="7"/>
  <c r="F83" i="7"/>
  <c r="F99" i="7"/>
  <c r="F115" i="7"/>
  <c r="F23" i="7"/>
  <c r="F39" i="7"/>
  <c r="F55" i="7"/>
  <c r="F71" i="7"/>
  <c r="F87" i="7"/>
  <c r="F103" i="7"/>
  <c r="F117" i="7"/>
  <c r="U17" i="7"/>
  <c r="U21" i="7"/>
  <c r="U25" i="7"/>
  <c r="U29" i="7"/>
  <c r="U33" i="7"/>
  <c r="U37" i="7"/>
  <c r="U41" i="7"/>
  <c r="U45" i="7"/>
  <c r="U49" i="7"/>
  <c r="U53" i="7"/>
  <c r="U57" i="7"/>
  <c r="U61" i="7"/>
  <c r="U65" i="7"/>
  <c r="U69" i="7"/>
  <c r="U73" i="7"/>
  <c r="U77" i="7"/>
  <c r="U81" i="7"/>
  <c r="U85" i="7"/>
  <c r="U89" i="7"/>
  <c r="U93" i="7"/>
  <c r="U97" i="7"/>
  <c r="U101" i="7"/>
  <c r="U105" i="7"/>
  <c r="U109" i="7"/>
  <c r="U113" i="7"/>
  <c r="U18" i="7"/>
  <c r="U22" i="7"/>
  <c r="U26" i="7"/>
  <c r="U30" i="7"/>
  <c r="U34" i="7"/>
  <c r="U38" i="7"/>
  <c r="U42" i="7"/>
  <c r="U46" i="7"/>
  <c r="U50" i="7"/>
  <c r="U54" i="7"/>
  <c r="U58" i="7"/>
  <c r="U62" i="7"/>
  <c r="U66" i="7"/>
  <c r="U70" i="7"/>
  <c r="U74" i="7"/>
  <c r="U78" i="7"/>
  <c r="U82" i="7"/>
  <c r="U86" i="7"/>
  <c r="U90" i="7"/>
  <c r="U94" i="7"/>
  <c r="U98" i="7"/>
  <c r="U102" i="7"/>
  <c r="U106" i="7"/>
  <c r="U110" i="7"/>
  <c r="U114" i="7"/>
  <c r="U19" i="7"/>
  <c r="U23" i="7"/>
  <c r="U27" i="7"/>
  <c r="U31" i="7"/>
  <c r="U35" i="7"/>
  <c r="U39" i="7"/>
  <c r="U43" i="7"/>
  <c r="U47" i="7"/>
  <c r="U51" i="7"/>
  <c r="U55" i="7"/>
  <c r="U59" i="7"/>
  <c r="U63" i="7"/>
  <c r="U67" i="7"/>
  <c r="U71" i="7"/>
  <c r="U75" i="7"/>
  <c r="U79" i="7"/>
  <c r="U83" i="7"/>
  <c r="U87" i="7"/>
  <c r="U91" i="7"/>
  <c r="U95" i="7"/>
  <c r="U99" i="7"/>
  <c r="U103" i="7"/>
  <c r="U107" i="7"/>
  <c r="U111" i="7"/>
  <c r="U115" i="7"/>
  <c r="U20" i="7"/>
  <c r="U24" i="7"/>
  <c r="U28" i="7"/>
  <c r="U32" i="7"/>
  <c r="U36" i="7"/>
  <c r="U40" i="7"/>
  <c r="U44" i="7"/>
  <c r="U48" i="7"/>
  <c r="U52" i="7"/>
  <c r="U56" i="7"/>
  <c r="U60" i="7"/>
  <c r="U64" i="7"/>
  <c r="U68" i="7"/>
  <c r="U72" i="7"/>
  <c r="U76" i="7"/>
  <c r="U80" i="7"/>
  <c r="U84" i="7"/>
  <c r="U88" i="7"/>
  <c r="U92" i="7"/>
  <c r="U96" i="7"/>
  <c r="U100" i="7"/>
  <c r="U104" i="7"/>
  <c r="U108" i="7"/>
  <c r="U112" i="7"/>
  <c r="U116" i="7"/>
  <c r="U117" i="7"/>
  <c r="T118" i="13"/>
  <c r="D10" i="13" s="1"/>
  <c r="D107" i="14" s="1"/>
  <c r="T118" i="12"/>
  <c r="D10" i="12" s="1"/>
  <c r="D106" i="14" s="1"/>
  <c r="H33" i="14"/>
  <c r="H50" i="14"/>
  <c r="E118" i="7"/>
  <c r="D9" i="7" s="1"/>
  <c r="I47" i="14"/>
  <c r="F18" i="9"/>
  <c r="F20" i="9"/>
  <c r="F22" i="9"/>
  <c r="F24" i="9"/>
  <c r="F26" i="9"/>
  <c r="F28" i="9"/>
  <c r="F30" i="9"/>
  <c r="F32" i="9"/>
  <c r="F34" i="9"/>
  <c r="F36" i="9"/>
  <c r="F38" i="9"/>
  <c r="F40" i="9"/>
  <c r="F42" i="9"/>
  <c r="F44" i="9"/>
  <c r="F46" i="9"/>
  <c r="F48" i="9"/>
  <c r="F50" i="9"/>
  <c r="F52" i="9"/>
  <c r="F54" i="9"/>
  <c r="F56" i="9"/>
  <c r="F58" i="9"/>
  <c r="F60" i="9"/>
  <c r="F62" i="9"/>
  <c r="F64" i="9"/>
  <c r="F66" i="9"/>
  <c r="F68" i="9"/>
  <c r="F70" i="9"/>
  <c r="F72" i="9"/>
  <c r="F74" i="9"/>
  <c r="F76" i="9"/>
  <c r="F78" i="9"/>
  <c r="F80" i="9"/>
  <c r="F82" i="9"/>
  <c r="F84" i="9"/>
  <c r="F86" i="9"/>
  <c r="F88" i="9"/>
  <c r="F90" i="9"/>
  <c r="F92" i="9"/>
  <c r="F94" i="9"/>
  <c r="F96" i="9"/>
  <c r="F98" i="9"/>
  <c r="F100" i="9"/>
  <c r="F102" i="9"/>
  <c r="F104" i="9"/>
  <c r="F106" i="9"/>
  <c r="F108" i="9"/>
  <c r="F110" i="9"/>
  <c r="F112" i="9"/>
  <c r="F114" i="9"/>
  <c r="F116" i="9"/>
  <c r="F21" i="9"/>
  <c r="F29" i="9"/>
  <c r="F37" i="9"/>
  <c r="F45" i="9"/>
  <c r="F53" i="9"/>
  <c r="F61" i="9"/>
  <c r="F69" i="9"/>
  <c r="F77" i="9"/>
  <c r="F85" i="9"/>
  <c r="F93" i="9"/>
  <c r="F101" i="9"/>
  <c r="F109" i="9"/>
  <c r="F19" i="9"/>
  <c r="F27" i="9"/>
  <c r="F35" i="9"/>
  <c r="F43" i="9"/>
  <c r="F51" i="9"/>
  <c r="F59" i="9"/>
  <c r="F67" i="9"/>
  <c r="F75" i="9"/>
  <c r="F83" i="9"/>
  <c r="F91" i="9"/>
  <c r="F99" i="9"/>
  <c r="F107" i="9"/>
  <c r="F115" i="9"/>
  <c r="F17" i="9"/>
  <c r="F25" i="9"/>
  <c r="F33" i="9"/>
  <c r="F41" i="9"/>
  <c r="F49" i="9"/>
  <c r="F57" i="9"/>
  <c r="F65" i="9"/>
  <c r="F73" i="9"/>
  <c r="F81" i="9"/>
  <c r="F89" i="9"/>
  <c r="F97" i="9"/>
  <c r="F105" i="9"/>
  <c r="F113" i="9"/>
  <c r="F23" i="9"/>
  <c r="F55" i="9"/>
  <c r="F87" i="9"/>
  <c r="F31" i="9"/>
  <c r="F63" i="9"/>
  <c r="F95" i="9"/>
  <c r="F39" i="9"/>
  <c r="F71" i="9"/>
  <c r="F103" i="9"/>
  <c r="F47" i="9"/>
  <c r="F79" i="9"/>
  <c r="F111" i="9"/>
  <c r="F117" i="9"/>
  <c r="F20" i="8"/>
  <c r="F24" i="8"/>
  <c r="F28" i="8"/>
  <c r="F32" i="8"/>
  <c r="F36" i="8"/>
  <c r="F17" i="8"/>
  <c r="F21" i="8"/>
  <c r="F25" i="8"/>
  <c r="F29" i="8"/>
  <c r="F19" i="8"/>
  <c r="F27" i="8"/>
  <c r="F34" i="8"/>
  <c r="F39" i="8"/>
  <c r="F43" i="8"/>
  <c r="F47" i="8"/>
  <c r="F51" i="8"/>
  <c r="F55" i="8"/>
  <c r="F59" i="8"/>
  <c r="F63" i="8"/>
  <c r="F67" i="8"/>
  <c r="F71" i="8"/>
  <c r="F75" i="8"/>
  <c r="F79" i="8"/>
  <c r="F83" i="8"/>
  <c r="F87" i="8"/>
  <c r="F91" i="8"/>
  <c r="F95" i="8"/>
  <c r="F99" i="8"/>
  <c r="F103" i="8"/>
  <c r="F107" i="8"/>
  <c r="F111" i="8"/>
  <c r="F115" i="8"/>
  <c r="F22" i="8"/>
  <c r="F30" i="8"/>
  <c r="F35" i="8"/>
  <c r="F23" i="8"/>
  <c r="F31" i="8"/>
  <c r="F37" i="8"/>
  <c r="F18" i="8"/>
  <c r="F26" i="8"/>
  <c r="F33" i="8"/>
  <c r="F38" i="8"/>
  <c r="F42" i="8"/>
  <c r="F46" i="8"/>
  <c r="F50" i="8"/>
  <c r="F54" i="8"/>
  <c r="F58" i="8"/>
  <c r="F62" i="8"/>
  <c r="F66" i="8"/>
  <c r="F70" i="8"/>
  <c r="F74" i="8"/>
  <c r="F78" i="8"/>
  <c r="F82" i="8"/>
  <c r="F86" i="8"/>
  <c r="F90" i="8"/>
  <c r="F94" i="8"/>
  <c r="F98" i="8"/>
  <c r="F102" i="8"/>
  <c r="F106" i="8"/>
  <c r="F110" i="8"/>
  <c r="F114" i="8"/>
  <c r="F44" i="8"/>
  <c r="F52" i="8"/>
  <c r="F60" i="8"/>
  <c r="F68" i="8"/>
  <c r="F76" i="8"/>
  <c r="F84" i="8"/>
  <c r="F92" i="8"/>
  <c r="F100" i="8"/>
  <c r="F108" i="8"/>
  <c r="F116" i="8"/>
  <c r="F45" i="8"/>
  <c r="F53" i="8"/>
  <c r="F61" i="8"/>
  <c r="F69" i="8"/>
  <c r="F77" i="8"/>
  <c r="F85" i="8"/>
  <c r="F93" i="8"/>
  <c r="F101" i="8"/>
  <c r="F109" i="8"/>
  <c r="F40" i="8"/>
  <c r="F48" i="8"/>
  <c r="F56" i="8"/>
  <c r="F64" i="8"/>
  <c r="F72" i="8"/>
  <c r="F80" i="8"/>
  <c r="F88" i="8"/>
  <c r="F96" i="8"/>
  <c r="F104" i="8"/>
  <c r="F112" i="8"/>
  <c r="F41" i="8"/>
  <c r="F49" i="8"/>
  <c r="F57" i="8"/>
  <c r="F65" i="8"/>
  <c r="F73" i="8"/>
  <c r="F81" i="8"/>
  <c r="F89" i="8"/>
  <c r="F97" i="8"/>
  <c r="F105" i="8"/>
  <c r="F113" i="8"/>
  <c r="F117" i="8"/>
  <c r="U20" i="10"/>
  <c r="U24" i="10"/>
  <c r="U28" i="10"/>
  <c r="U32" i="10"/>
  <c r="U36" i="10"/>
  <c r="U40" i="10"/>
  <c r="U44" i="10"/>
  <c r="U48" i="10"/>
  <c r="U52" i="10"/>
  <c r="U56" i="10"/>
  <c r="U60" i="10"/>
  <c r="U64" i="10"/>
  <c r="U68" i="10"/>
  <c r="U72" i="10"/>
  <c r="U76" i="10"/>
  <c r="U80" i="10"/>
  <c r="U84" i="10"/>
  <c r="U88" i="10"/>
  <c r="U92" i="10"/>
  <c r="U96" i="10"/>
  <c r="U100" i="10"/>
  <c r="U104" i="10"/>
  <c r="U108" i="10"/>
  <c r="U112" i="10"/>
  <c r="U116" i="10"/>
  <c r="U17" i="10"/>
  <c r="U21" i="10"/>
  <c r="U25" i="10"/>
  <c r="U29" i="10"/>
  <c r="U33" i="10"/>
  <c r="U37" i="10"/>
  <c r="U41" i="10"/>
  <c r="U45" i="10"/>
  <c r="U49" i="10"/>
  <c r="U53" i="10"/>
  <c r="U57" i="10"/>
  <c r="U61" i="10"/>
  <c r="U65" i="10"/>
  <c r="U69" i="10"/>
  <c r="U73" i="10"/>
  <c r="U77" i="10"/>
  <c r="U81" i="10"/>
  <c r="U85" i="10"/>
  <c r="U89" i="10"/>
  <c r="U93" i="10"/>
  <c r="U97" i="10"/>
  <c r="U101" i="10"/>
  <c r="U105" i="10"/>
  <c r="U109" i="10"/>
  <c r="U113" i="10"/>
  <c r="U18" i="10"/>
  <c r="U22" i="10"/>
  <c r="U26" i="10"/>
  <c r="U30" i="10"/>
  <c r="U34" i="10"/>
  <c r="U38" i="10"/>
  <c r="U42" i="10"/>
  <c r="U46" i="10"/>
  <c r="U50" i="10"/>
  <c r="U54" i="10"/>
  <c r="U58" i="10"/>
  <c r="U62" i="10"/>
  <c r="U66" i="10"/>
  <c r="U70" i="10"/>
  <c r="U74" i="10"/>
  <c r="U78" i="10"/>
  <c r="U82" i="10"/>
  <c r="U86" i="10"/>
  <c r="U90" i="10"/>
  <c r="U94" i="10"/>
  <c r="U98" i="10"/>
  <c r="U102" i="10"/>
  <c r="U106" i="10"/>
  <c r="U110" i="10"/>
  <c r="U114" i="10"/>
  <c r="U19" i="10"/>
  <c r="U23" i="10"/>
  <c r="U27" i="10"/>
  <c r="U31" i="10"/>
  <c r="U35" i="10"/>
  <c r="U39" i="10"/>
  <c r="U43" i="10"/>
  <c r="U47" i="10"/>
  <c r="U51" i="10"/>
  <c r="U55" i="10"/>
  <c r="U59" i="10"/>
  <c r="U63" i="10"/>
  <c r="U67" i="10"/>
  <c r="U71" i="10"/>
  <c r="U75" i="10"/>
  <c r="U79" i="10"/>
  <c r="U83" i="10"/>
  <c r="U87" i="10"/>
  <c r="U91" i="10"/>
  <c r="U95" i="10"/>
  <c r="U99" i="10"/>
  <c r="U103" i="10"/>
  <c r="U107" i="10"/>
  <c r="U111" i="10"/>
  <c r="U115" i="10"/>
  <c r="U117" i="10"/>
  <c r="F20" i="3"/>
  <c r="F24" i="3"/>
  <c r="F28" i="3"/>
  <c r="F32" i="3"/>
  <c r="F36" i="3"/>
  <c r="F40" i="3"/>
  <c r="F44" i="3"/>
  <c r="F48" i="3"/>
  <c r="F52" i="3"/>
  <c r="F56" i="3"/>
  <c r="F60" i="3"/>
  <c r="F64" i="3"/>
  <c r="F68" i="3"/>
  <c r="F72" i="3"/>
  <c r="F76" i="3"/>
  <c r="F80" i="3"/>
  <c r="F84" i="3"/>
  <c r="F88" i="3"/>
  <c r="F92" i="3"/>
  <c r="F96" i="3"/>
  <c r="F100" i="3"/>
  <c r="F104" i="3"/>
  <c r="F108" i="3"/>
  <c r="F112" i="3"/>
  <c r="F116" i="3"/>
  <c r="F17" i="3"/>
  <c r="F21" i="3"/>
  <c r="F25" i="3"/>
  <c r="F29" i="3"/>
  <c r="F33" i="3"/>
  <c r="F37" i="3"/>
  <c r="F41" i="3"/>
  <c r="F45" i="3"/>
  <c r="F49" i="3"/>
  <c r="F53" i="3"/>
  <c r="F57" i="3"/>
  <c r="F61" i="3"/>
  <c r="F65" i="3"/>
  <c r="F69" i="3"/>
  <c r="F73" i="3"/>
  <c r="F77" i="3"/>
  <c r="F81" i="3"/>
  <c r="F85" i="3"/>
  <c r="F89" i="3"/>
  <c r="F93" i="3"/>
  <c r="F97" i="3"/>
  <c r="F101" i="3"/>
  <c r="F105" i="3"/>
  <c r="F109" i="3"/>
  <c r="F113" i="3"/>
  <c r="F18" i="3"/>
  <c r="F22" i="3"/>
  <c r="F26" i="3"/>
  <c r="F30" i="3"/>
  <c r="F34" i="3"/>
  <c r="F38" i="3"/>
  <c r="F42" i="3"/>
  <c r="F46" i="3"/>
  <c r="F50" i="3"/>
  <c r="F54" i="3"/>
  <c r="F58" i="3"/>
  <c r="F62" i="3"/>
  <c r="F66" i="3"/>
  <c r="F70" i="3"/>
  <c r="F74" i="3"/>
  <c r="F78" i="3"/>
  <c r="F82" i="3"/>
  <c r="F86" i="3"/>
  <c r="F90" i="3"/>
  <c r="F94" i="3"/>
  <c r="F98" i="3"/>
  <c r="F102" i="3"/>
  <c r="F106" i="3"/>
  <c r="F110" i="3"/>
  <c r="F114" i="3"/>
  <c r="F19" i="3"/>
  <c r="F23" i="3"/>
  <c r="F27" i="3"/>
  <c r="F31" i="3"/>
  <c r="F35" i="3"/>
  <c r="F39" i="3"/>
  <c r="F43" i="3"/>
  <c r="F47" i="3"/>
  <c r="F51" i="3"/>
  <c r="F55" i="3"/>
  <c r="F59" i="3"/>
  <c r="F63" i="3"/>
  <c r="F67" i="3"/>
  <c r="F71" i="3"/>
  <c r="F75" i="3"/>
  <c r="F79" i="3"/>
  <c r="F83" i="3"/>
  <c r="F87" i="3"/>
  <c r="F91" i="3"/>
  <c r="F95" i="3"/>
  <c r="F99" i="3"/>
  <c r="F103" i="3"/>
  <c r="F107" i="3"/>
  <c r="F111" i="3"/>
  <c r="F115" i="3"/>
  <c r="F117" i="3"/>
  <c r="I55" i="14"/>
  <c r="I38" i="14"/>
  <c r="E118" i="12"/>
  <c r="D9" i="12" s="1"/>
  <c r="G31" i="14"/>
  <c r="G48" i="14"/>
  <c r="G29" i="14"/>
  <c r="G46" i="14"/>
  <c r="E118" i="13"/>
  <c r="D9" i="13" s="1"/>
  <c r="H35" i="14"/>
  <c r="H52" i="14"/>
  <c r="E118" i="11"/>
  <c r="D9" i="11" s="1"/>
  <c r="H43" i="14"/>
  <c r="H60" i="14"/>
  <c r="U18" i="13"/>
  <c r="U22" i="13"/>
  <c r="U26" i="13"/>
  <c r="U30" i="13"/>
  <c r="U34" i="13"/>
  <c r="U38" i="13"/>
  <c r="U42" i="13"/>
  <c r="U46" i="13"/>
  <c r="U50" i="13"/>
  <c r="U54" i="13"/>
  <c r="U58" i="13"/>
  <c r="U62" i="13"/>
  <c r="U66" i="13"/>
  <c r="U70" i="13"/>
  <c r="U74" i="13"/>
  <c r="U78" i="13"/>
  <c r="U82" i="13"/>
  <c r="U86" i="13"/>
  <c r="U90" i="13"/>
  <c r="U94" i="13"/>
  <c r="U98" i="13"/>
  <c r="U102" i="13"/>
  <c r="U106" i="13"/>
  <c r="U110" i="13"/>
  <c r="U114" i="13"/>
  <c r="U19" i="13"/>
  <c r="U23" i="13"/>
  <c r="U27" i="13"/>
  <c r="U31" i="13"/>
  <c r="U35" i="13"/>
  <c r="U39" i="13"/>
  <c r="U43" i="13"/>
  <c r="U47" i="13"/>
  <c r="U51" i="13"/>
  <c r="U55" i="13"/>
  <c r="U59" i="13"/>
  <c r="U63" i="13"/>
  <c r="U67" i="13"/>
  <c r="U71" i="13"/>
  <c r="U75" i="13"/>
  <c r="U79" i="13"/>
  <c r="U83" i="13"/>
  <c r="U87" i="13"/>
  <c r="U91" i="13"/>
  <c r="U95" i="13"/>
  <c r="U99" i="13"/>
  <c r="U103" i="13"/>
  <c r="U107" i="13"/>
  <c r="U111" i="13"/>
  <c r="U115" i="13"/>
  <c r="U20" i="13"/>
  <c r="U24" i="13"/>
  <c r="U28" i="13"/>
  <c r="U32" i="13"/>
  <c r="U36" i="13"/>
  <c r="U40" i="13"/>
  <c r="U44" i="13"/>
  <c r="U48" i="13"/>
  <c r="U52" i="13"/>
  <c r="U56" i="13"/>
  <c r="U60" i="13"/>
  <c r="U64" i="13"/>
  <c r="U68" i="13"/>
  <c r="U72" i="13"/>
  <c r="U76" i="13"/>
  <c r="U80" i="13"/>
  <c r="U84" i="13"/>
  <c r="U88" i="13"/>
  <c r="U92" i="13"/>
  <c r="U96" i="13"/>
  <c r="U100" i="13"/>
  <c r="U104" i="13"/>
  <c r="U108" i="13"/>
  <c r="U112" i="13"/>
  <c r="U116" i="13"/>
  <c r="U17" i="13"/>
  <c r="U21" i="13"/>
  <c r="U25" i="13"/>
  <c r="U29" i="13"/>
  <c r="U33" i="13"/>
  <c r="U37" i="13"/>
  <c r="U41" i="13"/>
  <c r="U45" i="13"/>
  <c r="U49" i="13"/>
  <c r="U53" i="13"/>
  <c r="U57" i="13"/>
  <c r="U61" i="13"/>
  <c r="U65" i="13"/>
  <c r="U69" i="13"/>
  <c r="U73" i="13"/>
  <c r="U77" i="13"/>
  <c r="U81" i="13"/>
  <c r="U85" i="13"/>
  <c r="U89" i="13"/>
  <c r="U93" i="13"/>
  <c r="U97" i="13"/>
  <c r="U101" i="13"/>
  <c r="U105" i="13"/>
  <c r="U109" i="13"/>
  <c r="U113" i="13"/>
  <c r="U117" i="13"/>
  <c r="F19" i="13"/>
  <c r="F23" i="13"/>
  <c r="F27" i="13"/>
  <c r="F31" i="13"/>
  <c r="F35" i="13"/>
  <c r="F39" i="13"/>
  <c r="F43" i="13"/>
  <c r="F47" i="13"/>
  <c r="F51" i="13"/>
  <c r="F55" i="13"/>
  <c r="F59" i="13"/>
  <c r="F63" i="13"/>
  <c r="F67" i="13"/>
  <c r="F71" i="13"/>
  <c r="F75" i="13"/>
  <c r="F79" i="13"/>
  <c r="F83" i="13"/>
  <c r="F87" i="13"/>
  <c r="F91" i="13"/>
  <c r="F95" i="13"/>
  <c r="F99" i="13"/>
  <c r="F103" i="13"/>
  <c r="F107" i="13"/>
  <c r="F111" i="13"/>
  <c r="F115" i="13"/>
  <c r="F20" i="13"/>
  <c r="F24" i="13"/>
  <c r="F28" i="13"/>
  <c r="F32" i="13"/>
  <c r="F36" i="13"/>
  <c r="F40" i="13"/>
  <c r="F44" i="13"/>
  <c r="F48" i="13"/>
  <c r="F52" i="13"/>
  <c r="F56" i="13"/>
  <c r="F60" i="13"/>
  <c r="F64" i="13"/>
  <c r="F68" i="13"/>
  <c r="F72" i="13"/>
  <c r="F76" i="13"/>
  <c r="F80" i="13"/>
  <c r="F84" i="13"/>
  <c r="F88" i="13"/>
  <c r="F92" i="13"/>
  <c r="F96" i="13"/>
  <c r="F100" i="13"/>
  <c r="F104" i="13"/>
  <c r="F108" i="13"/>
  <c r="F112" i="13"/>
  <c r="F116" i="13"/>
  <c r="F17" i="13"/>
  <c r="F21" i="13"/>
  <c r="F25" i="13"/>
  <c r="F29" i="13"/>
  <c r="F33" i="13"/>
  <c r="F37" i="13"/>
  <c r="F41" i="13"/>
  <c r="F45" i="13"/>
  <c r="F49" i="13"/>
  <c r="F53" i="13"/>
  <c r="F57" i="13"/>
  <c r="F61" i="13"/>
  <c r="F65" i="13"/>
  <c r="F69" i="13"/>
  <c r="F73" i="13"/>
  <c r="F77" i="13"/>
  <c r="F81" i="13"/>
  <c r="F85" i="13"/>
  <c r="F89" i="13"/>
  <c r="F93" i="13"/>
  <c r="F97" i="13"/>
  <c r="F101" i="13"/>
  <c r="F105" i="13"/>
  <c r="F109" i="13"/>
  <c r="F113" i="13"/>
  <c r="F18" i="13"/>
  <c r="F22" i="13"/>
  <c r="F26" i="13"/>
  <c r="F30" i="13"/>
  <c r="F34" i="13"/>
  <c r="F38" i="13"/>
  <c r="F42" i="13"/>
  <c r="F46" i="13"/>
  <c r="F50" i="13"/>
  <c r="F54" i="13"/>
  <c r="F58" i="13"/>
  <c r="F62" i="13"/>
  <c r="F66" i="13"/>
  <c r="F70" i="13"/>
  <c r="F74" i="13"/>
  <c r="F78" i="13"/>
  <c r="F82" i="13"/>
  <c r="F86" i="13"/>
  <c r="F90" i="13"/>
  <c r="F94" i="13"/>
  <c r="F98" i="13"/>
  <c r="F102" i="13"/>
  <c r="F106" i="13"/>
  <c r="F110" i="13"/>
  <c r="F114" i="13"/>
  <c r="F117" i="13"/>
  <c r="F17" i="6"/>
  <c r="F21" i="6"/>
  <c r="F25" i="6"/>
  <c r="F29" i="6"/>
  <c r="F33" i="6"/>
  <c r="F37" i="6"/>
  <c r="F41" i="6"/>
  <c r="F45" i="6"/>
  <c r="F49" i="6"/>
  <c r="F53" i="6"/>
  <c r="F57" i="6"/>
  <c r="F61" i="6"/>
  <c r="F65" i="6"/>
  <c r="F69" i="6"/>
  <c r="F73" i="6"/>
  <c r="F77" i="6"/>
  <c r="F81" i="6"/>
  <c r="F85" i="6"/>
  <c r="F89" i="6"/>
  <c r="F93" i="6"/>
  <c r="F97" i="6"/>
  <c r="F101" i="6"/>
  <c r="F105" i="6"/>
  <c r="F109" i="6"/>
  <c r="F113" i="6"/>
  <c r="F18" i="6"/>
  <c r="F22" i="6"/>
  <c r="F26" i="6"/>
  <c r="F30" i="6"/>
  <c r="F34" i="6"/>
  <c r="F38" i="6"/>
  <c r="F42" i="6"/>
  <c r="F46" i="6"/>
  <c r="F50" i="6"/>
  <c r="F54" i="6"/>
  <c r="F58" i="6"/>
  <c r="F62" i="6"/>
  <c r="F66" i="6"/>
  <c r="F70" i="6"/>
  <c r="F74" i="6"/>
  <c r="F78" i="6"/>
  <c r="F82" i="6"/>
  <c r="F86" i="6"/>
  <c r="F90" i="6"/>
  <c r="F94" i="6"/>
  <c r="F98" i="6"/>
  <c r="F102" i="6"/>
  <c r="F106" i="6"/>
  <c r="F110" i="6"/>
  <c r="F114" i="6"/>
  <c r="F19" i="6"/>
  <c r="F23" i="6"/>
  <c r="F27" i="6"/>
  <c r="F31" i="6"/>
  <c r="F35" i="6"/>
  <c r="F39" i="6"/>
  <c r="F43" i="6"/>
  <c r="F47" i="6"/>
  <c r="F51" i="6"/>
  <c r="F55" i="6"/>
  <c r="F59" i="6"/>
  <c r="F63" i="6"/>
  <c r="F67" i="6"/>
  <c r="F71" i="6"/>
  <c r="F20" i="6"/>
  <c r="F24" i="6"/>
  <c r="F28" i="6"/>
  <c r="F32" i="6"/>
  <c r="F36" i="6"/>
  <c r="F40" i="6"/>
  <c r="F44" i="6"/>
  <c r="F48" i="6"/>
  <c r="F52" i="6"/>
  <c r="F56" i="6"/>
  <c r="F60" i="6"/>
  <c r="F64" i="6"/>
  <c r="F68" i="6"/>
  <c r="F72" i="6"/>
  <c r="F76" i="6"/>
  <c r="F80" i="6"/>
  <c r="F84" i="6"/>
  <c r="F88" i="6"/>
  <c r="F92" i="6"/>
  <c r="F96" i="6"/>
  <c r="F100" i="6"/>
  <c r="F104" i="6"/>
  <c r="F108" i="6"/>
  <c r="F112" i="6"/>
  <c r="F116" i="6"/>
  <c r="F83" i="6"/>
  <c r="F99" i="6"/>
  <c r="F115" i="6"/>
  <c r="F87" i="6"/>
  <c r="F103" i="6"/>
  <c r="F75" i="6"/>
  <c r="F91" i="6"/>
  <c r="F107" i="6"/>
  <c r="F79" i="6"/>
  <c r="F95" i="6"/>
  <c r="F111" i="6"/>
  <c r="F117" i="6"/>
  <c r="U19" i="8"/>
  <c r="U23" i="8"/>
  <c r="U27" i="8"/>
  <c r="U31" i="8"/>
  <c r="U35" i="8"/>
  <c r="U39" i="8"/>
  <c r="U43" i="8"/>
  <c r="U47" i="8"/>
  <c r="U51" i="8"/>
  <c r="U55" i="8"/>
  <c r="U59" i="8"/>
  <c r="U63" i="8"/>
  <c r="U67" i="8"/>
  <c r="U71" i="8"/>
  <c r="U75" i="8"/>
  <c r="U20" i="8"/>
  <c r="U17" i="8"/>
  <c r="U21" i="8"/>
  <c r="U25" i="8"/>
  <c r="U29" i="8"/>
  <c r="U33" i="8"/>
  <c r="U37" i="8"/>
  <c r="U41" i="8"/>
  <c r="U45" i="8"/>
  <c r="U49" i="8"/>
  <c r="U53" i="8"/>
  <c r="U57" i="8"/>
  <c r="U61" i="8"/>
  <c r="U65" i="8"/>
  <c r="U69" i="8"/>
  <c r="U73" i="8"/>
  <c r="U77" i="8"/>
  <c r="U81" i="8"/>
  <c r="U85" i="8"/>
  <c r="U89" i="8"/>
  <c r="U93" i="8"/>
  <c r="U97" i="8"/>
  <c r="U101" i="8"/>
  <c r="U105" i="8"/>
  <c r="U109" i="8"/>
  <c r="U113" i="8"/>
  <c r="U18" i="8"/>
  <c r="U22" i="8"/>
  <c r="U26" i="8"/>
  <c r="U30" i="8"/>
  <c r="U34" i="8"/>
  <c r="U38" i="8"/>
  <c r="U42" i="8"/>
  <c r="U46" i="8"/>
  <c r="U50" i="8"/>
  <c r="U54" i="8"/>
  <c r="U58" i="8"/>
  <c r="U62" i="8"/>
  <c r="U66" i="8"/>
  <c r="U70" i="8"/>
  <c r="U74" i="8"/>
  <c r="U78" i="8"/>
  <c r="U82" i="8"/>
  <c r="U86" i="8"/>
  <c r="U90" i="8"/>
  <c r="U94" i="8"/>
  <c r="U98" i="8"/>
  <c r="U102" i="8"/>
  <c r="U106" i="8"/>
  <c r="U110" i="8"/>
  <c r="U114" i="8"/>
  <c r="U32" i="8"/>
  <c r="U48" i="8"/>
  <c r="U64" i="8"/>
  <c r="U79" i="8"/>
  <c r="U87" i="8"/>
  <c r="U95" i="8"/>
  <c r="U103" i="8"/>
  <c r="U111" i="8"/>
  <c r="U36" i="8"/>
  <c r="U52" i="8"/>
  <c r="U68" i="8"/>
  <c r="U80" i="8"/>
  <c r="U88" i="8"/>
  <c r="U96" i="8"/>
  <c r="U104" i="8"/>
  <c r="U112" i="8"/>
  <c r="U24" i="8"/>
  <c r="U40" i="8"/>
  <c r="U56" i="8"/>
  <c r="U72" i="8"/>
  <c r="U83" i="8"/>
  <c r="U91" i="8"/>
  <c r="U99" i="8"/>
  <c r="U107" i="8"/>
  <c r="U115" i="8"/>
  <c r="U28" i="8"/>
  <c r="U44" i="8"/>
  <c r="U60" i="8"/>
  <c r="U76" i="8"/>
  <c r="U84" i="8"/>
  <c r="U92" i="8"/>
  <c r="U100" i="8"/>
  <c r="U108" i="8"/>
  <c r="U116" i="8"/>
  <c r="U117" i="8"/>
  <c r="P3" i="1"/>
  <c r="AF3" i="1" s="1"/>
  <c r="G16" i="7"/>
  <c r="V16" i="3"/>
  <c r="G16" i="6"/>
  <c r="V16" i="7"/>
  <c r="V16" i="6"/>
  <c r="G16" i="10"/>
  <c r="K4" i="15"/>
  <c r="Z4" i="15" s="1"/>
  <c r="V16" i="8"/>
  <c r="V16" i="11"/>
  <c r="G16" i="12"/>
  <c r="F6" i="8"/>
  <c r="F6" i="11"/>
  <c r="G16" i="3"/>
  <c r="V16" i="12"/>
  <c r="G16" i="13"/>
  <c r="F6" i="7"/>
  <c r="F6" i="10"/>
  <c r="F6" i="9"/>
  <c r="F98" i="14"/>
  <c r="F86" i="14"/>
  <c r="F74" i="14"/>
  <c r="F62" i="14"/>
  <c r="F45" i="14"/>
  <c r="F10" i="14"/>
  <c r="V16" i="10"/>
  <c r="V16" i="13"/>
  <c r="G16" i="9"/>
  <c r="F6" i="6"/>
  <c r="F6" i="13"/>
  <c r="G16" i="8"/>
  <c r="G16" i="11"/>
  <c r="V16" i="9"/>
  <c r="F6" i="3"/>
  <c r="F6" i="12"/>
  <c r="T118" i="8"/>
  <c r="D10" i="8" s="1"/>
  <c r="D101" i="14" s="1"/>
  <c r="I37" i="14"/>
  <c r="I54" i="14"/>
  <c r="E118" i="8"/>
  <c r="D9" i="8" s="1"/>
  <c r="E118" i="3"/>
  <c r="D9" i="3" s="1"/>
  <c r="C104" i="14"/>
  <c r="C13" i="6" l="1"/>
  <c r="C13" i="12"/>
  <c r="B13" i="11"/>
  <c r="C13" i="13"/>
  <c r="B13" i="6"/>
  <c r="R18" i="7"/>
  <c r="R118" i="7" s="1"/>
  <c r="B10" i="7" s="1"/>
  <c r="B100" i="14" s="1"/>
  <c r="T18" i="7"/>
  <c r="T118" i="7" s="1"/>
  <c r="D10" i="7" s="1"/>
  <c r="D100" i="14" s="1"/>
  <c r="S18" i="7"/>
  <c r="S118" i="7" s="1"/>
  <c r="C10" i="7" s="1"/>
  <c r="C100" i="14" s="1"/>
  <c r="B13" i="8"/>
  <c r="C92" i="14"/>
  <c r="C94" i="14"/>
  <c r="C95" i="14"/>
  <c r="B91" i="14"/>
  <c r="C13" i="8"/>
  <c r="C93" i="14"/>
  <c r="C13" i="11"/>
  <c r="R118" i="9"/>
  <c r="B10" i="9" s="1"/>
  <c r="B99" i="14" s="1"/>
  <c r="B88" i="14"/>
  <c r="S118" i="9"/>
  <c r="C10" i="9" s="1"/>
  <c r="B90" i="14"/>
  <c r="B13" i="3"/>
  <c r="C13" i="3"/>
  <c r="B94" i="14"/>
  <c r="B95" i="14"/>
  <c r="B13" i="13"/>
  <c r="B13" i="10"/>
  <c r="B92" i="14"/>
  <c r="I58" i="14"/>
  <c r="I41" i="14"/>
  <c r="J32" i="14"/>
  <c r="J49" i="14"/>
  <c r="Q49" i="14" s="1"/>
  <c r="I39" i="14"/>
  <c r="I56" i="14"/>
  <c r="I57" i="14"/>
  <c r="I40" i="14"/>
  <c r="G20" i="11"/>
  <c r="G24" i="11"/>
  <c r="G28" i="11"/>
  <c r="G32" i="11"/>
  <c r="G36" i="11"/>
  <c r="G40" i="11"/>
  <c r="G44" i="11"/>
  <c r="G48" i="11"/>
  <c r="G52" i="11"/>
  <c r="G56" i="11"/>
  <c r="G60" i="11"/>
  <c r="G64" i="11"/>
  <c r="G68" i="11"/>
  <c r="G72" i="11"/>
  <c r="G76" i="11"/>
  <c r="G80" i="11"/>
  <c r="G84" i="11"/>
  <c r="G88" i="11"/>
  <c r="G92" i="11"/>
  <c r="G96" i="11"/>
  <c r="G100" i="11"/>
  <c r="G104" i="11"/>
  <c r="G108" i="11"/>
  <c r="G112" i="11"/>
  <c r="G116" i="11"/>
  <c r="G17" i="11"/>
  <c r="G21" i="11"/>
  <c r="G25" i="11"/>
  <c r="G29" i="11"/>
  <c r="G33" i="11"/>
  <c r="G37" i="11"/>
  <c r="G41" i="11"/>
  <c r="G45" i="11"/>
  <c r="G49" i="11"/>
  <c r="G53" i="11"/>
  <c r="G57" i="11"/>
  <c r="G61" i="11"/>
  <c r="G65" i="11"/>
  <c r="G69" i="11"/>
  <c r="G73" i="11"/>
  <c r="G77" i="11"/>
  <c r="G81" i="11"/>
  <c r="G85" i="11"/>
  <c r="G89" i="11"/>
  <c r="G93" i="11"/>
  <c r="G97" i="11"/>
  <c r="G101" i="11"/>
  <c r="G105" i="11"/>
  <c r="G109" i="11"/>
  <c r="G113" i="11"/>
  <c r="G18" i="11"/>
  <c r="G22" i="11"/>
  <c r="G26" i="11"/>
  <c r="G30" i="11"/>
  <c r="G34" i="11"/>
  <c r="G38" i="11"/>
  <c r="G42" i="11"/>
  <c r="G46" i="11"/>
  <c r="G50" i="11"/>
  <c r="G54" i="11"/>
  <c r="G58" i="11"/>
  <c r="G62" i="11"/>
  <c r="G66" i="11"/>
  <c r="G70" i="11"/>
  <c r="G74" i="11"/>
  <c r="G78" i="11"/>
  <c r="G82" i="11"/>
  <c r="G86" i="11"/>
  <c r="G90" i="11"/>
  <c r="G94" i="11"/>
  <c r="G98" i="11"/>
  <c r="G102" i="11"/>
  <c r="G106" i="11"/>
  <c r="G110" i="11"/>
  <c r="G114" i="11"/>
  <c r="G19" i="11"/>
  <c r="G23" i="11"/>
  <c r="G27" i="11"/>
  <c r="G31" i="11"/>
  <c r="G35" i="11"/>
  <c r="G39" i="11"/>
  <c r="G43" i="11"/>
  <c r="G47" i="11"/>
  <c r="G51" i="11"/>
  <c r="G55" i="11"/>
  <c r="G59" i="11"/>
  <c r="G63" i="11"/>
  <c r="G67" i="11"/>
  <c r="G71" i="11"/>
  <c r="G75" i="11"/>
  <c r="G79" i="11"/>
  <c r="G83" i="11"/>
  <c r="G87" i="11"/>
  <c r="G91" i="11"/>
  <c r="G95" i="11"/>
  <c r="G99" i="11"/>
  <c r="G103" i="11"/>
  <c r="G107" i="11"/>
  <c r="G111" i="11"/>
  <c r="G115" i="11"/>
  <c r="G117" i="11"/>
  <c r="G18" i="9"/>
  <c r="G20" i="9"/>
  <c r="G22" i="9"/>
  <c r="G24" i="9"/>
  <c r="G26" i="9"/>
  <c r="G28" i="9"/>
  <c r="G30" i="9"/>
  <c r="G32" i="9"/>
  <c r="G34" i="9"/>
  <c r="G36" i="9"/>
  <c r="G38" i="9"/>
  <c r="G40" i="9"/>
  <c r="G42" i="9"/>
  <c r="G44" i="9"/>
  <c r="G46" i="9"/>
  <c r="G48" i="9"/>
  <c r="G50" i="9"/>
  <c r="G52" i="9"/>
  <c r="G23" i="9"/>
  <c r="G31" i="9"/>
  <c r="G39" i="9"/>
  <c r="G47" i="9"/>
  <c r="G21" i="9"/>
  <c r="G29" i="9"/>
  <c r="G37" i="9"/>
  <c r="G45" i="9"/>
  <c r="G53" i="9"/>
  <c r="G55" i="9"/>
  <c r="G57" i="9"/>
  <c r="G59" i="9"/>
  <c r="G61" i="9"/>
  <c r="G63" i="9"/>
  <c r="G65" i="9"/>
  <c r="G67" i="9"/>
  <c r="G69" i="9"/>
  <c r="G71" i="9"/>
  <c r="G73" i="9"/>
  <c r="G75" i="9"/>
  <c r="G77" i="9"/>
  <c r="G79" i="9"/>
  <c r="G81" i="9"/>
  <c r="G83" i="9"/>
  <c r="G85" i="9"/>
  <c r="G87" i="9"/>
  <c r="G89" i="9"/>
  <c r="G91" i="9"/>
  <c r="G93" i="9"/>
  <c r="G95" i="9"/>
  <c r="G97" i="9"/>
  <c r="G99" i="9"/>
  <c r="G101" i="9"/>
  <c r="G103" i="9"/>
  <c r="G105" i="9"/>
  <c r="G107" i="9"/>
  <c r="G109" i="9"/>
  <c r="G111" i="9"/>
  <c r="G19" i="9"/>
  <c r="G27" i="9"/>
  <c r="G35" i="9"/>
  <c r="G43" i="9"/>
  <c r="G51" i="9"/>
  <c r="G41" i="9"/>
  <c r="G60" i="9"/>
  <c r="G68" i="9"/>
  <c r="G76" i="9"/>
  <c r="G84" i="9"/>
  <c r="G92" i="9"/>
  <c r="G100" i="9"/>
  <c r="G108" i="9"/>
  <c r="G113" i="9"/>
  <c r="G115" i="9"/>
  <c r="G49" i="9"/>
  <c r="G58" i="9"/>
  <c r="G66" i="9"/>
  <c r="G74" i="9"/>
  <c r="G82" i="9"/>
  <c r="G90" i="9"/>
  <c r="G98" i="9"/>
  <c r="G106" i="9"/>
  <c r="G17" i="9"/>
  <c r="G25" i="9"/>
  <c r="G56" i="9"/>
  <c r="G64" i="9"/>
  <c r="G72" i="9"/>
  <c r="G80" i="9"/>
  <c r="G88" i="9"/>
  <c r="G96" i="9"/>
  <c r="G104" i="9"/>
  <c r="G112" i="9"/>
  <c r="G114" i="9"/>
  <c r="G116" i="9"/>
  <c r="G33" i="9"/>
  <c r="G70" i="9"/>
  <c r="G102" i="9"/>
  <c r="G78" i="9"/>
  <c r="G110" i="9"/>
  <c r="G54" i="9"/>
  <c r="G86" i="9"/>
  <c r="G62" i="9"/>
  <c r="G94" i="9"/>
  <c r="G117" i="9"/>
  <c r="G17" i="13"/>
  <c r="G21" i="13"/>
  <c r="G25" i="13"/>
  <c r="G29" i="13"/>
  <c r="G33" i="13"/>
  <c r="G37" i="13"/>
  <c r="G41" i="13"/>
  <c r="G45" i="13"/>
  <c r="G49" i="13"/>
  <c r="G53" i="13"/>
  <c r="G57" i="13"/>
  <c r="G61" i="13"/>
  <c r="G65" i="13"/>
  <c r="G69" i="13"/>
  <c r="G73" i="13"/>
  <c r="G77" i="13"/>
  <c r="G81" i="13"/>
  <c r="G85" i="13"/>
  <c r="G89" i="13"/>
  <c r="G93" i="13"/>
  <c r="G97" i="13"/>
  <c r="G101" i="13"/>
  <c r="G105" i="13"/>
  <c r="G109" i="13"/>
  <c r="G113" i="13"/>
  <c r="G18" i="13"/>
  <c r="G22" i="13"/>
  <c r="G26" i="13"/>
  <c r="G30" i="13"/>
  <c r="G34" i="13"/>
  <c r="G38" i="13"/>
  <c r="G42" i="13"/>
  <c r="G46" i="13"/>
  <c r="G50" i="13"/>
  <c r="G54" i="13"/>
  <c r="G58" i="13"/>
  <c r="G62" i="13"/>
  <c r="G66" i="13"/>
  <c r="G70" i="13"/>
  <c r="G74" i="13"/>
  <c r="G78" i="13"/>
  <c r="G82" i="13"/>
  <c r="G86" i="13"/>
  <c r="G90" i="13"/>
  <c r="G94" i="13"/>
  <c r="G98" i="13"/>
  <c r="G102" i="13"/>
  <c r="G106" i="13"/>
  <c r="G110" i="13"/>
  <c r="G114" i="13"/>
  <c r="G19" i="13"/>
  <c r="G23" i="13"/>
  <c r="G27" i="13"/>
  <c r="G31" i="13"/>
  <c r="G35" i="13"/>
  <c r="G39" i="13"/>
  <c r="G43" i="13"/>
  <c r="G47" i="13"/>
  <c r="G51" i="13"/>
  <c r="G55" i="13"/>
  <c r="G59" i="13"/>
  <c r="G63" i="13"/>
  <c r="G67" i="13"/>
  <c r="G71" i="13"/>
  <c r="G75" i="13"/>
  <c r="G79" i="13"/>
  <c r="G83" i="13"/>
  <c r="G87" i="13"/>
  <c r="G91" i="13"/>
  <c r="G95" i="13"/>
  <c r="G99" i="13"/>
  <c r="G103" i="13"/>
  <c r="G107" i="13"/>
  <c r="G111" i="13"/>
  <c r="G115" i="13"/>
  <c r="G20" i="13"/>
  <c r="G24" i="13"/>
  <c r="G28" i="13"/>
  <c r="G32" i="13"/>
  <c r="G36" i="13"/>
  <c r="G40" i="13"/>
  <c r="G44" i="13"/>
  <c r="G48" i="13"/>
  <c r="G52" i="13"/>
  <c r="G56" i="13"/>
  <c r="G60" i="13"/>
  <c r="G64" i="13"/>
  <c r="G68" i="13"/>
  <c r="G72" i="13"/>
  <c r="G76" i="13"/>
  <c r="G80" i="13"/>
  <c r="G84" i="13"/>
  <c r="G88" i="13"/>
  <c r="G92" i="13"/>
  <c r="G96" i="13"/>
  <c r="G100" i="13"/>
  <c r="G104" i="13"/>
  <c r="G108" i="13"/>
  <c r="G112" i="13"/>
  <c r="G116" i="13"/>
  <c r="G117" i="13"/>
  <c r="D89" i="14"/>
  <c r="D13" i="8"/>
  <c r="J37" i="14"/>
  <c r="J54" i="14"/>
  <c r="Q54" i="14" s="1"/>
  <c r="G17" i="8"/>
  <c r="G21" i="8"/>
  <c r="G25" i="8"/>
  <c r="G29" i="8"/>
  <c r="G33" i="8"/>
  <c r="G37" i="8"/>
  <c r="G41" i="8"/>
  <c r="G45" i="8"/>
  <c r="G49" i="8"/>
  <c r="G53" i="8"/>
  <c r="G20" i="8"/>
  <c r="G24" i="8"/>
  <c r="G28" i="8"/>
  <c r="G32" i="8"/>
  <c r="G36" i="8"/>
  <c r="G40" i="8"/>
  <c r="G44" i="8"/>
  <c r="G48" i="8"/>
  <c r="G52" i="8"/>
  <c r="G22" i="8"/>
  <c r="G30" i="8"/>
  <c r="G38" i="8"/>
  <c r="G46" i="8"/>
  <c r="G54" i="8"/>
  <c r="G58" i="8"/>
  <c r="G62" i="8"/>
  <c r="G66" i="8"/>
  <c r="G70" i="8"/>
  <c r="G74" i="8"/>
  <c r="G78" i="8"/>
  <c r="G82" i="8"/>
  <c r="G86" i="8"/>
  <c r="G90" i="8"/>
  <c r="G94" i="8"/>
  <c r="G98" i="8"/>
  <c r="G102" i="8"/>
  <c r="G106" i="8"/>
  <c r="G110" i="8"/>
  <c r="G114" i="8"/>
  <c r="G23" i="8"/>
  <c r="G31" i="8"/>
  <c r="G39" i="8"/>
  <c r="G47" i="8"/>
  <c r="G55" i="8"/>
  <c r="G59" i="8"/>
  <c r="G63" i="8"/>
  <c r="G67" i="8"/>
  <c r="G71" i="8"/>
  <c r="G75" i="8"/>
  <c r="G79" i="8"/>
  <c r="G83" i="8"/>
  <c r="G87" i="8"/>
  <c r="G91" i="8"/>
  <c r="G95" i="8"/>
  <c r="G99" i="8"/>
  <c r="G103" i="8"/>
  <c r="G107" i="8"/>
  <c r="G111" i="8"/>
  <c r="G115" i="8"/>
  <c r="G18" i="8"/>
  <c r="G26" i="8"/>
  <c r="G34" i="8"/>
  <c r="G42" i="8"/>
  <c r="G50" i="8"/>
  <c r="G56" i="8"/>
  <c r="G60" i="8"/>
  <c r="G64" i="8"/>
  <c r="G68" i="8"/>
  <c r="G72" i="8"/>
  <c r="G76" i="8"/>
  <c r="G80" i="8"/>
  <c r="G84" i="8"/>
  <c r="G88" i="8"/>
  <c r="G92" i="8"/>
  <c r="G96" i="8"/>
  <c r="G100" i="8"/>
  <c r="G104" i="8"/>
  <c r="G108" i="8"/>
  <c r="G112" i="8"/>
  <c r="G116" i="8"/>
  <c r="G19" i="8"/>
  <c r="G27" i="8"/>
  <c r="G35" i="8"/>
  <c r="G43" i="8"/>
  <c r="G51" i="8"/>
  <c r="G57" i="8"/>
  <c r="G61" i="8"/>
  <c r="G65" i="8"/>
  <c r="G69" i="8"/>
  <c r="G73" i="8"/>
  <c r="G77" i="8"/>
  <c r="G81" i="8"/>
  <c r="G85" i="8"/>
  <c r="G89" i="8"/>
  <c r="G93" i="8"/>
  <c r="G97" i="8"/>
  <c r="G101" i="8"/>
  <c r="G105" i="8"/>
  <c r="G109" i="8"/>
  <c r="G113" i="8"/>
  <c r="G117" i="8"/>
  <c r="V20" i="13"/>
  <c r="V24" i="13"/>
  <c r="V28" i="13"/>
  <c r="V32" i="13"/>
  <c r="V36" i="13"/>
  <c r="V40" i="13"/>
  <c r="V44" i="13"/>
  <c r="V48" i="13"/>
  <c r="V52" i="13"/>
  <c r="V56" i="13"/>
  <c r="V60" i="13"/>
  <c r="V64" i="13"/>
  <c r="V68" i="13"/>
  <c r="V72" i="13"/>
  <c r="V76" i="13"/>
  <c r="V80" i="13"/>
  <c r="V84" i="13"/>
  <c r="V88" i="13"/>
  <c r="V92" i="13"/>
  <c r="V96" i="13"/>
  <c r="V100" i="13"/>
  <c r="V104" i="13"/>
  <c r="V108" i="13"/>
  <c r="V112" i="13"/>
  <c r="V116" i="13"/>
  <c r="V17" i="13"/>
  <c r="V21" i="13"/>
  <c r="V25" i="13"/>
  <c r="V29" i="13"/>
  <c r="V33" i="13"/>
  <c r="V37" i="13"/>
  <c r="V41" i="13"/>
  <c r="V45" i="13"/>
  <c r="V49" i="13"/>
  <c r="V53" i="13"/>
  <c r="V57" i="13"/>
  <c r="V61" i="13"/>
  <c r="V65" i="13"/>
  <c r="V69" i="13"/>
  <c r="V73" i="13"/>
  <c r="V77" i="13"/>
  <c r="V81" i="13"/>
  <c r="V85" i="13"/>
  <c r="V89" i="13"/>
  <c r="V93" i="13"/>
  <c r="V97" i="13"/>
  <c r="V101" i="13"/>
  <c r="V105" i="13"/>
  <c r="V109" i="13"/>
  <c r="V113" i="13"/>
  <c r="V18" i="13"/>
  <c r="V22" i="13"/>
  <c r="V26" i="13"/>
  <c r="V30" i="13"/>
  <c r="V34" i="13"/>
  <c r="V38" i="13"/>
  <c r="V42" i="13"/>
  <c r="V46" i="13"/>
  <c r="V50" i="13"/>
  <c r="V54" i="13"/>
  <c r="V58" i="13"/>
  <c r="V62" i="13"/>
  <c r="V66" i="13"/>
  <c r="V70" i="13"/>
  <c r="V74" i="13"/>
  <c r="V78" i="13"/>
  <c r="V82" i="13"/>
  <c r="V86" i="13"/>
  <c r="V90" i="13"/>
  <c r="V94" i="13"/>
  <c r="V98" i="13"/>
  <c r="V102" i="13"/>
  <c r="V106" i="13"/>
  <c r="V110" i="13"/>
  <c r="V114" i="13"/>
  <c r="V19" i="13"/>
  <c r="V23" i="13"/>
  <c r="V27" i="13"/>
  <c r="V31" i="13"/>
  <c r="V35" i="13"/>
  <c r="V39" i="13"/>
  <c r="V43" i="13"/>
  <c r="V47" i="13"/>
  <c r="V51" i="13"/>
  <c r="V55" i="13"/>
  <c r="V59" i="13"/>
  <c r="V63" i="13"/>
  <c r="V67" i="13"/>
  <c r="V71" i="13"/>
  <c r="V75" i="13"/>
  <c r="V79" i="13"/>
  <c r="V83" i="13"/>
  <c r="V87" i="13"/>
  <c r="V91" i="13"/>
  <c r="V95" i="13"/>
  <c r="V99" i="13"/>
  <c r="V103" i="13"/>
  <c r="V107" i="13"/>
  <c r="V111" i="13"/>
  <c r="V115" i="13"/>
  <c r="V117" i="13"/>
  <c r="V18" i="12"/>
  <c r="V22" i="12"/>
  <c r="V26" i="12"/>
  <c r="V30" i="12"/>
  <c r="V34" i="12"/>
  <c r="V38" i="12"/>
  <c r="V42" i="12"/>
  <c r="V46" i="12"/>
  <c r="V50" i="12"/>
  <c r="V54" i="12"/>
  <c r="V58" i="12"/>
  <c r="V62" i="12"/>
  <c r="V66" i="12"/>
  <c r="V70" i="12"/>
  <c r="V74" i="12"/>
  <c r="V78" i="12"/>
  <c r="V82" i="12"/>
  <c r="V86" i="12"/>
  <c r="V90" i="12"/>
  <c r="V94" i="12"/>
  <c r="V98" i="12"/>
  <c r="V102" i="12"/>
  <c r="V106" i="12"/>
  <c r="V110" i="12"/>
  <c r="V114" i="12"/>
  <c r="V19" i="12"/>
  <c r="V23" i="12"/>
  <c r="V27" i="12"/>
  <c r="V31" i="12"/>
  <c r="V35" i="12"/>
  <c r="V39" i="12"/>
  <c r="V43" i="12"/>
  <c r="V47" i="12"/>
  <c r="V51" i="12"/>
  <c r="V55" i="12"/>
  <c r="V59" i="12"/>
  <c r="V63" i="12"/>
  <c r="V67" i="12"/>
  <c r="V71" i="12"/>
  <c r="V75" i="12"/>
  <c r="V79" i="12"/>
  <c r="V83" i="12"/>
  <c r="V87" i="12"/>
  <c r="V91" i="12"/>
  <c r="V95" i="12"/>
  <c r="V99" i="12"/>
  <c r="V103" i="12"/>
  <c r="V107" i="12"/>
  <c r="V111" i="12"/>
  <c r="V115" i="12"/>
  <c r="V20" i="12"/>
  <c r="V24" i="12"/>
  <c r="V28" i="12"/>
  <c r="V32" i="12"/>
  <c r="V36" i="12"/>
  <c r="V40" i="12"/>
  <c r="V44" i="12"/>
  <c r="V48" i="12"/>
  <c r="V52" i="12"/>
  <c r="V56" i="12"/>
  <c r="V60" i="12"/>
  <c r="V64" i="12"/>
  <c r="V68" i="12"/>
  <c r="V72" i="12"/>
  <c r="V76" i="12"/>
  <c r="V80" i="12"/>
  <c r="V84" i="12"/>
  <c r="V88" i="12"/>
  <c r="V92" i="12"/>
  <c r="V96" i="12"/>
  <c r="V100" i="12"/>
  <c r="V104" i="12"/>
  <c r="V108" i="12"/>
  <c r="V112" i="12"/>
  <c r="V116" i="12"/>
  <c r="V17" i="12"/>
  <c r="V21" i="12"/>
  <c r="V25" i="12"/>
  <c r="V29" i="12"/>
  <c r="V33" i="12"/>
  <c r="V37" i="12"/>
  <c r="V41" i="12"/>
  <c r="V45" i="12"/>
  <c r="V49" i="12"/>
  <c r="V53" i="12"/>
  <c r="V57" i="12"/>
  <c r="V61" i="12"/>
  <c r="V65" i="12"/>
  <c r="V69" i="12"/>
  <c r="V73" i="12"/>
  <c r="V77" i="12"/>
  <c r="V81" i="12"/>
  <c r="V85" i="12"/>
  <c r="V89" i="12"/>
  <c r="V93" i="12"/>
  <c r="V97" i="12"/>
  <c r="V101" i="12"/>
  <c r="V105" i="12"/>
  <c r="V109" i="12"/>
  <c r="V113" i="12"/>
  <c r="V117" i="12"/>
  <c r="G20" i="12"/>
  <c r="G24" i="12"/>
  <c r="G28" i="12"/>
  <c r="G32" i="12"/>
  <c r="G36" i="12"/>
  <c r="G40" i="12"/>
  <c r="G44" i="12"/>
  <c r="G48" i="12"/>
  <c r="G52" i="12"/>
  <c r="G56" i="12"/>
  <c r="G60" i="12"/>
  <c r="G64" i="12"/>
  <c r="G68" i="12"/>
  <c r="G72" i="12"/>
  <c r="G76" i="12"/>
  <c r="G80" i="12"/>
  <c r="G84" i="12"/>
  <c r="G88" i="12"/>
  <c r="G92" i="12"/>
  <c r="G96" i="12"/>
  <c r="G100" i="12"/>
  <c r="G104" i="12"/>
  <c r="G108" i="12"/>
  <c r="G112" i="12"/>
  <c r="G116" i="12"/>
  <c r="G17" i="12"/>
  <c r="G21" i="12"/>
  <c r="G25" i="12"/>
  <c r="G29" i="12"/>
  <c r="G33" i="12"/>
  <c r="G37" i="12"/>
  <c r="G41" i="12"/>
  <c r="G45" i="12"/>
  <c r="G49" i="12"/>
  <c r="G53" i="12"/>
  <c r="G57" i="12"/>
  <c r="G61" i="12"/>
  <c r="G65" i="12"/>
  <c r="G69" i="12"/>
  <c r="G73" i="12"/>
  <c r="G77" i="12"/>
  <c r="G81" i="12"/>
  <c r="G85" i="12"/>
  <c r="G89" i="12"/>
  <c r="G93" i="12"/>
  <c r="G97" i="12"/>
  <c r="G101" i="12"/>
  <c r="G105" i="12"/>
  <c r="G109" i="12"/>
  <c r="G113" i="12"/>
  <c r="G18" i="12"/>
  <c r="G22" i="12"/>
  <c r="G26" i="12"/>
  <c r="G30" i="12"/>
  <c r="G34" i="12"/>
  <c r="G38" i="12"/>
  <c r="G42" i="12"/>
  <c r="G46" i="12"/>
  <c r="G50" i="12"/>
  <c r="G54" i="12"/>
  <c r="G58" i="12"/>
  <c r="G62" i="12"/>
  <c r="G66" i="12"/>
  <c r="G70" i="12"/>
  <c r="G74" i="12"/>
  <c r="G78" i="12"/>
  <c r="G82" i="12"/>
  <c r="G86" i="12"/>
  <c r="G90" i="12"/>
  <c r="G94" i="12"/>
  <c r="G98" i="12"/>
  <c r="G102" i="12"/>
  <c r="G106" i="12"/>
  <c r="G110" i="12"/>
  <c r="G114" i="12"/>
  <c r="G19" i="12"/>
  <c r="G23" i="12"/>
  <c r="G27" i="12"/>
  <c r="G31" i="12"/>
  <c r="G35" i="12"/>
  <c r="G39" i="12"/>
  <c r="G43" i="12"/>
  <c r="G47" i="12"/>
  <c r="G51" i="12"/>
  <c r="G55" i="12"/>
  <c r="G59" i="12"/>
  <c r="G63" i="12"/>
  <c r="G67" i="12"/>
  <c r="G71" i="12"/>
  <c r="G75" i="12"/>
  <c r="G79" i="12"/>
  <c r="G83" i="12"/>
  <c r="G87" i="12"/>
  <c r="G91" i="12"/>
  <c r="G95" i="12"/>
  <c r="G99" i="12"/>
  <c r="G103" i="12"/>
  <c r="G107" i="12"/>
  <c r="G111" i="12"/>
  <c r="G115" i="12"/>
  <c r="G117" i="12"/>
  <c r="G20" i="10"/>
  <c r="G24" i="10"/>
  <c r="G28" i="10"/>
  <c r="G32" i="10"/>
  <c r="G36" i="10"/>
  <c r="G40" i="10"/>
  <c r="G44" i="10"/>
  <c r="G48" i="10"/>
  <c r="G52" i="10"/>
  <c r="G56" i="10"/>
  <c r="G60" i="10"/>
  <c r="G64" i="10"/>
  <c r="G68" i="10"/>
  <c r="G72" i="10"/>
  <c r="G76" i="10"/>
  <c r="G80" i="10"/>
  <c r="G84" i="10"/>
  <c r="G88" i="10"/>
  <c r="G92" i="10"/>
  <c r="G96" i="10"/>
  <c r="G100" i="10"/>
  <c r="G104" i="10"/>
  <c r="G108" i="10"/>
  <c r="G112" i="10"/>
  <c r="G116" i="10"/>
  <c r="G17" i="10"/>
  <c r="G21" i="10"/>
  <c r="G25" i="10"/>
  <c r="G29" i="10"/>
  <c r="G33" i="10"/>
  <c r="G37" i="10"/>
  <c r="G41" i="10"/>
  <c r="G45" i="10"/>
  <c r="G49" i="10"/>
  <c r="G53" i="10"/>
  <c r="G57" i="10"/>
  <c r="G61" i="10"/>
  <c r="G65" i="10"/>
  <c r="G69" i="10"/>
  <c r="G73" i="10"/>
  <c r="G77" i="10"/>
  <c r="G81" i="10"/>
  <c r="G85" i="10"/>
  <c r="G89" i="10"/>
  <c r="G93" i="10"/>
  <c r="G97" i="10"/>
  <c r="G101" i="10"/>
  <c r="G105" i="10"/>
  <c r="G109" i="10"/>
  <c r="G113" i="10"/>
  <c r="G18" i="10"/>
  <c r="G22" i="10"/>
  <c r="G26" i="10"/>
  <c r="G30" i="10"/>
  <c r="G34" i="10"/>
  <c r="G38" i="10"/>
  <c r="G42" i="10"/>
  <c r="G46" i="10"/>
  <c r="G50" i="10"/>
  <c r="G54" i="10"/>
  <c r="G58" i="10"/>
  <c r="G62" i="10"/>
  <c r="G66" i="10"/>
  <c r="G70" i="10"/>
  <c r="G74" i="10"/>
  <c r="G78" i="10"/>
  <c r="G82" i="10"/>
  <c r="G86" i="10"/>
  <c r="G90" i="10"/>
  <c r="G94" i="10"/>
  <c r="G98" i="10"/>
  <c r="G102" i="10"/>
  <c r="G106" i="10"/>
  <c r="G110" i="10"/>
  <c r="G114" i="10"/>
  <c r="G19" i="10"/>
  <c r="G35" i="10"/>
  <c r="G51" i="10"/>
  <c r="G67" i="10"/>
  <c r="G83" i="10"/>
  <c r="G99" i="10"/>
  <c r="G115" i="10"/>
  <c r="G23" i="10"/>
  <c r="G39" i="10"/>
  <c r="G55" i="10"/>
  <c r="G71" i="10"/>
  <c r="G87" i="10"/>
  <c r="G103" i="10"/>
  <c r="G27" i="10"/>
  <c r="G43" i="10"/>
  <c r="G59" i="10"/>
  <c r="G75" i="10"/>
  <c r="G91" i="10"/>
  <c r="G107" i="10"/>
  <c r="G31" i="10"/>
  <c r="G47" i="10"/>
  <c r="G63" i="10"/>
  <c r="G79" i="10"/>
  <c r="G95" i="10"/>
  <c r="G111" i="10"/>
  <c r="G117" i="10"/>
  <c r="V17" i="3"/>
  <c r="V21" i="3"/>
  <c r="V25" i="3"/>
  <c r="V29" i="3"/>
  <c r="V33" i="3"/>
  <c r="V37" i="3"/>
  <c r="V41" i="3"/>
  <c r="V45" i="3"/>
  <c r="V49" i="3"/>
  <c r="V53" i="3"/>
  <c r="V57" i="3"/>
  <c r="V61" i="3"/>
  <c r="V65" i="3"/>
  <c r="V69" i="3"/>
  <c r="V73" i="3"/>
  <c r="V77" i="3"/>
  <c r="V81" i="3"/>
  <c r="V85" i="3"/>
  <c r="V89" i="3"/>
  <c r="V93" i="3"/>
  <c r="V97" i="3"/>
  <c r="V101" i="3"/>
  <c r="V105" i="3"/>
  <c r="V109" i="3"/>
  <c r="V113" i="3"/>
  <c r="V18" i="3"/>
  <c r="V22" i="3"/>
  <c r="V26" i="3"/>
  <c r="V30" i="3"/>
  <c r="V34" i="3"/>
  <c r="V38" i="3"/>
  <c r="V42" i="3"/>
  <c r="V46" i="3"/>
  <c r="V50" i="3"/>
  <c r="V54" i="3"/>
  <c r="V58" i="3"/>
  <c r="V62" i="3"/>
  <c r="V66" i="3"/>
  <c r="V70" i="3"/>
  <c r="V74" i="3"/>
  <c r="V78" i="3"/>
  <c r="V82" i="3"/>
  <c r="V86" i="3"/>
  <c r="V90" i="3"/>
  <c r="V94" i="3"/>
  <c r="V98" i="3"/>
  <c r="V102" i="3"/>
  <c r="V106" i="3"/>
  <c r="V110" i="3"/>
  <c r="V114" i="3"/>
  <c r="V19" i="3"/>
  <c r="V23" i="3"/>
  <c r="V27" i="3"/>
  <c r="V31" i="3"/>
  <c r="V35" i="3"/>
  <c r="V39" i="3"/>
  <c r="V43" i="3"/>
  <c r="V47" i="3"/>
  <c r="V51" i="3"/>
  <c r="V55" i="3"/>
  <c r="V59" i="3"/>
  <c r="V63" i="3"/>
  <c r="V67" i="3"/>
  <c r="V71" i="3"/>
  <c r="V75" i="3"/>
  <c r="V79" i="3"/>
  <c r="V83" i="3"/>
  <c r="V87" i="3"/>
  <c r="V91" i="3"/>
  <c r="V95" i="3"/>
  <c r="V99" i="3"/>
  <c r="V103" i="3"/>
  <c r="V107" i="3"/>
  <c r="V111" i="3"/>
  <c r="V115" i="3"/>
  <c r="V20" i="3"/>
  <c r="V24" i="3"/>
  <c r="V28" i="3"/>
  <c r="V32" i="3"/>
  <c r="V36" i="3"/>
  <c r="V40" i="3"/>
  <c r="V44" i="3"/>
  <c r="V48" i="3"/>
  <c r="V52" i="3"/>
  <c r="V56" i="3"/>
  <c r="V60" i="3"/>
  <c r="V64" i="3"/>
  <c r="V68" i="3"/>
  <c r="V72" i="3"/>
  <c r="V76" i="3"/>
  <c r="V80" i="3"/>
  <c r="V84" i="3"/>
  <c r="V88" i="3"/>
  <c r="V92" i="3"/>
  <c r="V96" i="3"/>
  <c r="V100" i="3"/>
  <c r="V104" i="3"/>
  <c r="V108" i="3"/>
  <c r="V112" i="3"/>
  <c r="V116" i="3"/>
  <c r="V117" i="3"/>
  <c r="I43" i="14"/>
  <c r="I60" i="14"/>
  <c r="I35" i="14"/>
  <c r="I52" i="14"/>
  <c r="D94" i="14"/>
  <c r="D13" i="12"/>
  <c r="F118" i="8"/>
  <c r="E9" i="8" s="1"/>
  <c r="D108" i="14"/>
  <c r="H59" i="14"/>
  <c r="H42" i="14"/>
  <c r="D87" i="14"/>
  <c r="D13" i="9"/>
  <c r="I36" i="14"/>
  <c r="I53" i="14"/>
  <c r="U118" i="9"/>
  <c r="E10" i="9" s="1"/>
  <c r="F118" i="10"/>
  <c r="E9" i="10" s="1"/>
  <c r="V18" i="10"/>
  <c r="V22" i="10"/>
  <c r="V26" i="10"/>
  <c r="V30" i="10"/>
  <c r="V34" i="10"/>
  <c r="V38" i="10"/>
  <c r="V42" i="10"/>
  <c r="V46" i="10"/>
  <c r="V50" i="10"/>
  <c r="V54" i="10"/>
  <c r="V58" i="10"/>
  <c r="V62" i="10"/>
  <c r="V66" i="10"/>
  <c r="V70" i="10"/>
  <c r="V74" i="10"/>
  <c r="V78" i="10"/>
  <c r="V82" i="10"/>
  <c r="V86" i="10"/>
  <c r="V90" i="10"/>
  <c r="V94" i="10"/>
  <c r="V98" i="10"/>
  <c r="V102" i="10"/>
  <c r="V106" i="10"/>
  <c r="V110" i="10"/>
  <c r="V114" i="10"/>
  <c r="V19" i="10"/>
  <c r="V23" i="10"/>
  <c r="V27" i="10"/>
  <c r="V31" i="10"/>
  <c r="V35" i="10"/>
  <c r="V39" i="10"/>
  <c r="V43" i="10"/>
  <c r="V47" i="10"/>
  <c r="V51" i="10"/>
  <c r="V55" i="10"/>
  <c r="V59" i="10"/>
  <c r="V63" i="10"/>
  <c r="V67" i="10"/>
  <c r="V71" i="10"/>
  <c r="V75" i="10"/>
  <c r="V79" i="10"/>
  <c r="V83" i="10"/>
  <c r="V87" i="10"/>
  <c r="V91" i="10"/>
  <c r="V95" i="10"/>
  <c r="V99" i="10"/>
  <c r="V103" i="10"/>
  <c r="V107" i="10"/>
  <c r="V111" i="10"/>
  <c r="V115" i="10"/>
  <c r="V20" i="10"/>
  <c r="V24" i="10"/>
  <c r="V28" i="10"/>
  <c r="V32" i="10"/>
  <c r="V36" i="10"/>
  <c r="V40" i="10"/>
  <c r="V44" i="10"/>
  <c r="V48" i="10"/>
  <c r="V52" i="10"/>
  <c r="V56" i="10"/>
  <c r="V60" i="10"/>
  <c r="V64" i="10"/>
  <c r="V68" i="10"/>
  <c r="V72" i="10"/>
  <c r="V76" i="10"/>
  <c r="V80" i="10"/>
  <c r="V84" i="10"/>
  <c r="V88" i="10"/>
  <c r="V92" i="10"/>
  <c r="V96" i="10"/>
  <c r="V100" i="10"/>
  <c r="V104" i="10"/>
  <c r="V108" i="10"/>
  <c r="V112" i="10"/>
  <c r="V116" i="10"/>
  <c r="V17" i="10"/>
  <c r="V21" i="10"/>
  <c r="V25" i="10"/>
  <c r="V29" i="10"/>
  <c r="V33" i="10"/>
  <c r="V37" i="10"/>
  <c r="V41" i="10"/>
  <c r="V45" i="10"/>
  <c r="V49" i="10"/>
  <c r="V53" i="10"/>
  <c r="V57" i="10"/>
  <c r="V61" i="10"/>
  <c r="V65" i="10"/>
  <c r="V69" i="10"/>
  <c r="V73" i="10"/>
  <c r="V77" i="10"/>
  <c r="V81" i="10"/>
  <c r="V85" i="10"/>
  <c r="V89" i="10"/>
  <c r="V93" i="10"/>
  <c r="V97" i="10"/>
  <c r="V101" i="10"/>
  <c r="V105" i="10"/>
  <c r="V109" i="10"/>
  <c r="V113" i="10"/>
  <c r="V117" i="10"/>
  <c r="G18" i="3"/>
  <c r="G22" i="3"/>
  <c r="G26" i="3"/>
  <c r="G30" i="3"/>
  <c r="G34" i="3"/>
  <c r="G38" i="3"/>
  <c r="G42" i="3"/>
  <c r="G46" i="3"/>
  <c r="G50" i="3"/>
  <c r="G54" i="3"/>
  <c r="G58" i="3"/>
  <c r="G62" i="3"/>
  <c r="G66" i="3"/>
  <c r="G70" i="3"/>
  <c r="G74" i="3"/>
  <c r="G78" i="3"/>
  <c r="G82" i="3"/>
  <c r="G86" i="3"/>
  <c r="G90" i="3"/>
  <c r="G94" i="3"/>
  <c r="G98" i="3"/>
  <c r="G102" i="3"/>
  <c r="G106" i="3"/>
  <c r="G110" i="3"/>
  <c r="G114" i="3"/>
  <c r="G19" i="3"/>
  <c r="G23" i="3"/>
  <c r="G20" i="3"/>
  <c r="G24" i="3"/>
  <c r="G17" i="3"/>
  <c r="G21" i="3"/>
  <c r="G25" i="3"/>
  <c r="G29" i="3"/>
  <c r="G33" i="3"/>
  <c r="G37" i="3"/>
  <c r="G41" i="3"/>
  <c r="G45" i="3"/>
  <c r="G49" i="3"/>
  <c r="G53" i="3"/>
  <c r="G57" i="3"/>
  <c r="G61" i="3"/>
  <c r="G65" i="3"/>
  <c r="G69" i="3"/>
  <c r="G73" i="3"/>
  <c r="G77" i="3"/>
  <c r="G81" i="3"/>
  <c r="G85" i="3"/>
  <c r="G89" i="3"/>
  <c r="G93" i="3"/>
  <c r="G97" i="3"/>
  <c r="G101" i="3"/>
  <c r="G105" i="3"/>
  <c r="G109" i="3"/>
  <c r="G113" i="3"/>
  <c r="G31" i="3"/>
  <c r="G39" i="3"/>
  <c r="G47" i="3"/>
  <c r="G55" i="3"/>
  <c r="G63" i="3"/>
  <c r="G71" i="3"/>
  <c r="G79" i="3"/>
  <c r="G87" i="3"/>
  <c r="G95" i="3"/>
  <c r="G103" i="3"/>
  <c r="G111" i="3"/>
  <c r="G32" i="3"/>
  <c r="G40" i="3"/>
  <c r="G48" i="3"/>
  <c r="G56" i="3"/>
  <c r="G64" i="3"/>
  <c r="G72" i="3"/>
  <c r="G80" i="3"/>
  <c r="G88" i="3"/>
  <c r="G96" i="3"/>
  <c r="G104" i="3"/>
  <c r="G112" i="3"/>
  <c r="G27" i="3"/>
  <c r="G35" i="3"/>
  <c r="G43" i="3"/>
  <c r="G51" i="3"/>
  <c r="G59" i="3"/>
  <c r="G67" i="3"/>
  <c r="G75" i="3"/>
  <c r="G83" i="3"/>
  <c r="G91" i="3"/>
  <c r="G99" i="3"/>
  <c r="G107" i="3"/>
  <c r="G115" i="3"/>
  <c r="G28" i="3"/>
  <c r="G36" i="3"/>
  <c r="G44" i="3"/>
  <c r="G52" i="3"/>
  <c r="G60" i="3"/>
  <c r="G68" i="3"/>
  <c r="G76" i="3"/>
  <c r="G84" i="3"/>
  <c r="G92" i="3"/>
  <c r="G100" i="3"/>
  <c r="G108" i="3"/>
  <c r="G116" i="3"/>
  <c r="G117" i="3"/>
  <c r="F118" i="13"/>
  <c r="E9" i="13" s="1"/>
  <c r="U118" i="13"/>
  <c r="E10" i="13" s="1"/>
  <c r="E107" i="14" s="1"/>
  <c r="D91" i="14"/>
  <c r="D13" i="6"/>
  <c r="H46" i="14"/>
  <c r="H29" i="14"/>
  <c r="J55" i="14"/>
  <c r="Q55" i="14" s="1"/>
  <c r="J38" i="14"/>
  <c r="J47" i="14"/>
  <c r="Q47" i="14" s="1"/>
  <c r="J30" i="14"/>
  <c r="D88" i="14"/>
  <c r="I50" i="14"/>
  <c r="I33" i="14"/>
  <c r="U118" i="3"/>
  <c r="E10" i="3" s="1"/>
  <c r="U118" i="12"/>
  <c r="E10" i="12" s="1"/>
  <c r="E106" i="14" s="1"/>
  <c r="D90" i="14"/>
  <c r="D13" i="3"/>
  <c r="V20" i="11"/>
  <c r="V24" i="11"/>
  <c r="V28" i="11"/>
  <c r="V32" i="11"/>
  <c r="V36" i="11"/>
  <c r="V40" i="11"/>
  <c r="V44" i="11"/>
  <c r="V48" i="11"/>
  <c r="V52" i="11"/>
  <c r="V56" i="11"/>
  <c r="V60" i="11"/>
  <c r="V64" i="11"/>
  <c r="V68" i="11"/>
  <c r="V72" i="11"/>
  <c r="V76" i="11"/>
  <c r="V80" i="11"/>
  <c r="V84" i="11"/>
  <c r="V88" i="11"/>
  <c r="V92" i="11"/>
  <c r="V96" i="11"/>
  <c r="V100" i="11"/>
  <c r="V104" i="11"/>
  <c r="V108" i="11"/>
  <c r="V112" i="11"/>
  <c r="V116" i="11"/>
  <c r="V17" i="11"/>
  <c r="V21" i="11"/>
  <c r="V25" i="11"/>
  <c r="V29" i="11"/>
  <c r="V33" i="11"/>
  <c r="V37" i="11"/>
  <c r="V41" i="11"/>
  <c r="V45" i="11"/>
  <c r="V49" i="11"/>
  <c r="V53" i="11"/>
  <c r="V57" i="11"/>
  <c r="V61" i="11"/>
  <c r="V65" i="11"/>
  <c r="V69" i="11"/>
  <c r="V73" i="11"/>
  <c r="V77" i="11"/>
  <c r="V81" i="11"/>
  <c r="V85" i="11"/>
  <c r="V89" i="11"/>
  <c r="V93" i="11"/>
  <c r="V97" i="11"/>
  <c r="V101" i="11"/>
  <c r="V105" i="11"/>
  <c r="V109" i="11"/>
  <c r="V113" i="11"/>
  <c r="V18" i="11"/>
  <c r="V22" i="11"/>
  <c r="V26" i="11"/>
  <c r="V30" i="11"/>
  <c r="V34" i="11"/>
  <c r="V38" i="11"/>
  <c r="V42" i="11"/>
  <c r="V46" i="11"/>
  <c r="V50" i="11"/>
  <c r="V54" i="11"/>
  <c r="V58" i="11"/>
  <c r="V62" i="11"/>
  <c r="V66" i="11"/>
  <c r="V70" i="11"/>
  <c r="V74" i="11"/>
  <c r="V78" i="11"/>
  <c r="V82" i="11"/>
  <c r="V86" i="11"/>
  <c r="V90" i="11"/>
  <c r="V94" i="11"/>
  <c r="V98" i="11"/>
  <c r="V102" i="11"/>
  <c r="V106" i="11"/>
  <c r="V110" i="11"/>
  <c r="V114" i="11"/>
  <c r="V19" i="11"/>
  <c r="V23" i="11"/>
  <c r="V27" i="11"/>
  <c r="V31" i="11"/>
  <c r="V35" i="11"/>
  <c r="V39" i="11"/>
  <c r="V43" i="11"/>
  <c r="V47" i="11"/>
  <c r="V51" i="11"/>
  <c r="V55" i="11"/>
  <c r="V59" i="11"/>
  <c r="V63" i="11"/>
  <c r="V67" i="11"/>
  <c r="V71" i="11"/>
  <c r="V75" i="11"/>
  <c r="V79" i="11"/>
  <c r="V83" i="11"/>
  <c r="V87" i="11"/>
  <c r="V91" i="11"/>
  <c r="V95" i="11"/>
  <c r="V99" i="11"/>
  <c r="V103" i="11"/>
  <c r="V107" i="11"/>
  <c r="V111" i="11"/>
  <c r="V115" i="11"/>
  <c r="V117" i="11"/>
  <c r="V19" i="6"/>
  <c r="V23" i="6"/>
  <c r="V27" i="6"/>
  <c r="V31" i="6"/>
  <c r="V35" i="6"/>
  <c r="V39" i="6"/>
  <c r="V43" i="6"/>
  <c r="V47" i="6"/>
  <c r="V51" i="6"/>
  <c r="V55" i="6"/>
  <c r="V59" i="6"/>
  <c r="V63" i="6"/>
  <c r="V67" i="6"/>
  <c r="V71" i="6"/>
  <c r="V75" i="6"/>
  <c r="V79" i="6"/>
  <c r="V83" i="6"/>
  <c r="V87" i="6"/>
  <c r="V91" i="6"/>
  <c r="V95" i="6"/>
  <c r="V99" i="6"/>
  <c r="V103" i="6"/>
  <c r="V107" i="6"/>
  <c r="V111" i="6"/>
  <c r="V115" i="6"/>
  <c r="V20" i="6"/>
  <c r="V24" i="6"/>
  <c r="V28" i="6"/>
  <c r="V32" i="6"/>
  <c r="V36" i="6"/>
  <c r="V40" i="6"/>
  <c r="V44" i="6"/>
  <c r="V48" i="6"/>
  <c r="V52" i="6"/>
  <c r="V56" i="6"/>
  <c r="V60" i="6"/>
  <c r="V64" i="6"/>
  <c r="V68" i="6"/>
  <c r="V72" i="6"/>
  <c r="V76" i="6"/>
  <c r="V80" i="6"/>
  <c r="V84" i="6"/>
  <c r="V88" i="6"/>
  <c r="V92" i="6"/>
  <c r="V96" i="6"/>
  <c r="V100" i="6"/>
  <c r="V104" i="6"/>
  <c r="V108" i="6"/>
  <c r="V112" i="6"/>
  <c r="V116" i="6"/>
  <c r="V17" i="6"/>
  <c r="V21" i="6"/>
  <c r="V25" i="6"/>
  <c r="V29" i="6"/>
  <c r="V33" i="6"/>
  <c r="V37" i="6"/>
  <c r="V41" i="6"/>
  <c r="V45" i="6"/>
  <c r="V49" i="6"/>
  <c r="V53" i="6"/>
  <c r="V57" i="6"/>
  <c r="V61" i="6"/>
  <c r="V65" i="6"/>
  <c r="V69" i="6"/>
  <c r="V73" i="6"/>
  <c r="V77" i="6"/>
  <c r="V81" i="6"/>
  <c r="V85" i="6"/>
  <c r="V89" i="6"/>
  <c r="V93" i="6"/>
  <c r="V97" i="6"/>
  <c r="V101" i="6"/>
  <c r="V105" i="6"/>
  <c r="V109" i="6"/>
  <c r="V113" i="6"/>
  <c r="V18" i="6"/>
  <c r="V22" i="6"/>
  <c r="V26" i="6"/>
  <c r="V30" i="6"/>
  <c r="V34" i="6"/>
  <c r="V38" i="6"/>
  <c r="V42" i="6"/>
  <c r="V46" i="6"/>
  <c r="V50" i="6"/>
  <c r="V54" i="6"/>
  <c r="V58" i="6"/>
  <c r="V62" i="6"/>
  <c r="V66" i="6"/>
  <c r="V70" i="6"/>
  <c r="V74" i="6"/>
  <c r="V78" i="6"/>
  <c r="V82" i="6"/>
  <c r="V86" i="6"/>
  <c r="V90" i="6"/>
  <c r="V94" i="6"/>
  <c r="V98" i="6"/>
  <c r="V102" i="6"/>
  <c r="V106" i="6"/>
  <c r="V110" i="6"/>
  <c r="V114" i="6"/>
  <c r="V117" i="6"/>
  <c r="G18" i="7"/>
  <c r="G22" i="7"/>
  <c r="G26" i="7"/>
  <c r="G30" i="7"/>
  <c r="G34" i="7"/>
  <c r="G38" i="7"/>
  <c r="G42" i="7"/>
  <c r="G46" i="7"/>
  <c r="G50" i="7"/>
  <c r="G54" i="7"/>
  <c r="G58" i="7"/>
  <c r="G62" i="7"/>
  <c r="G66" i="7"/>
  <c r="G70" i="7"/>
  <c r="G74" i="7"/>
  <c r="G78" i="7"/>
  <c r="G82" i="7"/>
  <c r="G86" i="7"/>
  <c r="G90" i="7"/>
  <c r="G94" i="7"/>
  <c r="G98" i="7"/>
  <c r="G102" i="7"/>
  <c r="G106" i="7"/>
  <c r="G110" i="7"/>
  <c r="G114" i="7"/>
  <c r="G19" i="7"/>
  <c r="G23" i="7"/>
  <c r="G27" i="7"/>
  <c r="G31" i="7"/>
  <c r="G35" i="7"/>
  <c r="G39" i="7"/>
  <c r="G43" i="7"/>
  <c r="G47" i="7"/>
  <c r="G51" i="7"/>
  <c r="G55" i="7"/>
  <c r="G59" i="7"/>
  <c r="G63" i="7"/>
  <c r="G67" i="7"/>
  <c r="G71" i="7"/>
  <c r="G75" i="7"/>
  <c r="G79" i="7"/>
  <c r="G83" i="7"/>
  <c r="G87" i="7"/>
  <c r="G91" i="7"/>
  <c r="G95" i="7"/>
  <c r="G99" i="7"/>
  <c r="G103" i="7"/>
  <c r="G107" i="7"/>
  <c r="G111" i="7"/>
  <c r="G115" i="7"/>
  <c r="G20" i="7"/>
  <c r="G24" i="7"/>
  <c r="G28" i="7"/>
  <c r="G32" i="7"/>
  <c r="G36" i="7"/>
  <c r="G40" i="7"/>
  <c r="G44" i="7"/>
  <c r="G48" i="7"/>
  <c r="G52" i="7"/>
  <c r="G56" i="7"/>
  <c r="G60" i="7"/>
  <c r="G64" i="7"/>
  <c r="G68" i="7"/>
  <c r="G72" i="7"/>
  <c r="G76" i="7"/>
  <c r="G80" i="7"/>
  <c r="G84" i="7"/>
  <c r="G88" i="7"/>
  <c r="G92" i="7"/>
  <c r="G96" i="7"/>
  <c r="G100" i="7"/>
  <c r="G104" i="7"/>
  <c r="G108" i="7"/>
  <c r="G112" i="7"/>
  <c r="G116" i="7"/>
  <c r="G21" i="7"/>
  <c r="G37" i="7"/>
  <c r="G53" i="7"/>
  <c r="G69" i="7"/>
  <c r="G85" i="7"/>
  <c r="G101" i="7"/>
  <c r="G25" i="7"/>
  <c r="G41" i="7"/>
  <c r="G57" i="7"/>
  <c r="G73" i="7"/>
  <c r="G89" i="7"/>
  <c r="G105" i="7"/>
  <c r="G29" i="7"/>
  <c r="G45" i="7"/>
  <c r="G61" i="7"/>
  <c r="G77" i="7"/>
  <c r="G93" i="7"/>
  <c r="G109" i="7"/>
  <c r="G17" i="7"/>
  <c r="G33" i="7"/>
  <c r="G49" i="7"/>
  <c r="G65" i="7"/>
  <c r="G81" i="7"/>
  <c r="G97" i="7"/>
  <c r="G113" i="7"/>
  <c r="G117" i="7"/>
  <c r="U118" i="8"/>
  <c r="E10" i="8" s="1"/>
  <c r="E101" i="14" s="1"/>
  <c r="V19" i="9"/>
  <c r="V23" i="9"/>
  <c r="V27" i="9"/>
  <c r="V31" i="9"/>
  <c r="V35" i="9"/>
  <c r="V39" i="9"/>
  <c r="V43" i="9"/>
  <c r="V47" i="9"/>
  <c r="V51" i="9"/>
  <c r="V55" i="9"/>
  <c r="V59" i="9"/>
  <c r="V63" i="9"/>
  <c r="V67" i="9"/>
  <c r="V71" i="9"/>
  <c r="V75" i="9"/>
  <c r="V79" i="9"/>
  <c r="V83" i="9"/>
  <c r="V87" i="9"/>
  <c r="V91" i="9"/>
  <c r="V95" i="9"/>
  <c r="V99" i="9"/>
  <c r="V103" i="9"/>
  <c r="V107" i="9"/>
  <c r="V111" i="9"/>
  <c r="V115" i="9"/>
  <c r="V20" i="9"/>
  <c r="V24" i="9"/>
  <c r="V28" i="9"/>
  <c r="V32" i="9"/>
  <c r="V36" i="9"/>
  <c r="V40" i="9"/>
  <c r="V44" i="9"/>
  <c r="V48" i="9"/>
  <c r="V52" i="9"/>
  <c r="V56" i="9"/>
  <c r="V60" i="9"/>
  <c r="V64" i="9"/>
  <c r="V68" i="9"/>
  <c r="V72" i="9"/>
  <c r="V76" i="9"/>
  <c r="V80" i="9"/>
  <c r="V84" i="9"/>
  <c r="V88" i="9"/>
  <c r="V92" i="9"/>
  <c r="V96" i="9"/>
  <c r="V100" i="9"/>
  <c r="V104" i="9"/>
  <c r="V108" i="9"/>
  <c r="V112" i="9"/>
  <c r="V116" i="9"/>
  <c r="V17" i="9"/>
  <c r="V21" i="9"/>
  <c r="V25" i="9"/>
  <c r="V29" i="9"/>
  <c r="V33" i="9"/>
  <c r="V37" i="9"/>
  <c r="V41" i="9"/>
  <c r="V45" i="9"/>
  <c r="V49" i="9"/>
  <c r="V53" i="9"/>
  <c r="V57" i="9"/>
  <c r="V61" i="9"/>
  <c r="V65" i="9"/>
  <c r="V69" i="9"/>
  <c r="V73" i="9"/>
  <c r="V77" i="9"/>
  <c r="V81" i="9"/>
  <c r="V85" i="9"/>
  <c r="V89" i="9"/>
  <c r="V93" i="9"/>
  <c r="V97" i="9"/>
  <c r="V101" i="9"/>
  <c r="V105" i="9"/>
  <c r="V109" i="9"/>
  <c r="V113" i="9"/>
  <c r="V30" i="9"/>
  <c r="V46" i="9"/>
  <c r="V62" i="9"/>
  <c r="V78" i="9"/>
  <c r="V94" i="9"/>
  <c r="V110" i="9"/>
  <c r="V18" i="9"/>
  <c r="V34" i="9"/>
  <c r="V50" i="9"/>
  <c r="V66" i="9"/>
  <c r="V82" i="9"/>
  <c r="V98" i="9"/>
  <c r="V114" i="9"/>
  <c r="V22" i="9"/>
  <c r="V38" i="9"/>
  <c r="V54" i="9"/>
  <c r="V70" i="9"/>
  <c r="V86" i="9"/>
  <c r="V102" i="9"/>
  <c r="V26" i="9"/>
  <c r="V42" i="9"/>
  <c r="V58" i="9"/>
  <c r="V74" i="9"/>
  <c r="V90" i="9"/>
  <c r="V106" i="9"/>
  <c r="V117" i="9"/>
  <c r="V19" i="8"/>
  <c r="V23" i="8"/>
  <c r="V27" i="8"/>
  <c r="V31" i="8"/>
  <c r="V35" i="8"/>
  <c r="V39" i="8"/>
  <c r="V43" i="8"/>
  <c r="V47" i="8"/>
  <c r="V51" i="8"/>
  <c r="V55" i="8"/>
  <c r="V59" i="8"/>
  <c r="V63" i="8"/>
  <c r="V67" i="8"/>
  <c r="V71" i="8"/>
  <c r="V75" i="8"/>
  <c r="V79" i="8"/>
  <c r="V83" i="8"/>
  <c r="V87" i="8"/>
  <c r="V91" i="8"/>
  <c r="V95" i="8"/>
  <c r="V99" i="8"/>
  <c r="V103" i="8"/>
  <c r="V107" i="8"/>
  <c r="V111" i="8"/>
  <c r="V115" i="8"/>
  <c r="V20" i="8"/>
  <c r="V24" i="8"/>
  <c r="V28" i="8"/>
  <c r="V32" i="8"/>
  <c r="V36" i="8"/>
  <c r="V40" i="8"/>
  <c r="V44" i="8"/>
  <c r="V48" i="8"/>
  <c r="V52" i="8"/>
  <c r="V56" i="8"/>
  <c r="V60" i="8"/>
  <c r="V64" i="8"/>
  <c r="V68" i="8"/>
  <c r="V72" i="8"/>
  <c r="V76" i="8"/>
  <c r="V80" i="8"/>
  <c r="V84" i="8"/>
  <c r="V88" i="8"/>
  <c r="V92" i="8"/>
  <c r="V96" i="8"/>
  <c r="V100" i="8"/>
  <c r="V104" i="8"/>
  <c r="V108" i="8"/>
  <c r="V112" i="8"/>
  <c r="V116" i="8"/>
  <c r="V17" i="8"/>
  <c r="V25" i="8"/>
  <c r="V33" i="8"/>
  <c r="V41" i="8"/>
  <c r="V49" i="8"/>
  <c r="V57" i="8"/>
  <c r="V65" i="8"/>
  <c r="V73" i="8"/>
  <c r="V81" i="8"/>
  <c r="V89" i="8"/>
  <c r="V97" i="8"/>
  <c r="V105" i="8"/>
  <c r="V113" i="8"/>
  <c r="V18" i="8"/>
  <c r="V26" i="8"/>
  <c r="V34" i="8"/>
  <c r="V42" i="8"/>
  <c r="V50" i="8"/>
  <c r="V58" i="8"/>
  <c r="V66" i="8"/>
  <c r="V74" i="8"/>
  <c r="V82" i="8"/>
  <c r="V90" i="8"/>
  <c r="V98" i="8"/>
  <c r="V106" i="8"/>
  <c r="V114" i="8"/>
  <c r="V21" i="8"/>
  <c r="V29" i="8"/>
  <c r="V37" i="8"/>
  <c r="V45" i="8"/>
  <c r="V53" i="8"/>
  <c r="V61" i="8"/>
  <c r="V69" i="8"/>
  <c r="V77" i="8"/>
  <c r="V85" i="8"/>
  <c r="V93" i="8"/>
  <c r="V101" i="8"/>
  <c r="V109" i="8"/>
  <c r="V22" i="8"/>
  <c r="V30" i="8"/>
  <c r="V38" i="8"/>
  <c r="V46" i="8"/>
  <c r="V54" i="8"/>
  <c r="V62" i="8"/>
  <c r="V70" i="8"/>
  <c r="V78" i="8"/>
  <c r="V86" i="8"/>
  <c r="V94" i="8"/>
  <c r="V102" i="8"/>
  <c r="V110" i="8"/>
  <c r="V117" i="8"/>
  <c r="V19" i="7"/>
  <c r="V23" i="7"/>
  <c r="V27" i="7"/>
  <c r="V31" i="7"/>
  <c r="V35" i="7"/>
  <c r="V39" i="7"/>
  <c r="V43" i="7"/>
  <c r="V47" i="7"/>
  <c r="V51" i="7"/>
  <c r="V55" i="7"/>
  <c r="V59" i="7"/>
  <c r="V63" i="7"/>
  <c r="V67" i="7"/>
  <c r="V71" i="7"/>
  <c r="V75" i="7"/>
  <c r="V79" i="7"/>
  <c r="V83" i="7"/>
  <c r="V87" i="7"/>
  <c r="V91" i="7"/>
  <c r="V95" i="7"/>
  <c r="V99" i="7"/>
  <c r="V103" i="7"/>
  <c r="V107" i="7"/>
  <c r="V111" i="7"/>
  <c r="V115" i="7"/>
  <c r="V20" i="7"/>
  <c r="V24" i="7"/>
  <c r="V28" i="7"/>
  <c r="V32" i="7"/>
  <c r="V36" i="7"/>
  <c r="V40" i="7"/>
  <c r="V44" i="7"/>
  <c r="V48" i="7"/>
  <c r="V52" i="7"/>
  <c r="V56" i="7"/>
  <c r="V60" i="7"/>
  <c r="V64" i="7"/>
  <c r="V68" i="7"/>
  <c r="V72" i="7"/>
  <c r="V76" i="7"/>
  <c r="V80" i="7"/>
  <c r="V84" i="7"/>
  <c r="V88" i="7"/>
  <c r="V92" i="7"/>
  <c r="V96" i="7"/>
  <c r="V100" i="7"/>
  <c r="V104" i="7"/>
  <c r="V108" i="7"/>
  <c r="V112" i="7"/>
  <c r="V116" i="7"/>
  <c r="V17" i="7"/>
  <c r="V21" i="7"/>
  <c r="V25" i="7"/>
  <c r="V29" i="7"/>
  <c r="V33" i="7"/>
  <c r="V37" i="7"/>
  <c r="V41" i="7"/>
  <c r="V45" i="7"/>
  <c r="V49" i="7"/>
  <c r="V53" i="7"/>
  <c r="V57" i="7"/>
  <c r="V61" i="7"/>
  <c r="V65" i="7"/>
  <c r="V69" i="7"/>
  <c r="V73" i="7"/>
  <c r="V77" i="7"/>
  <c r="V81" i="7"/>
  <c r="V85" i="7"/>
  <c r="V89" i="7"/>
  <c r="V93" i="7"/>
  <c r="V97" i="7"/>
  <c r="V101" i="7"/>
  <c r="V105" i="7"/>
  <c r="V109" i="7"/>
  <c r="V113" i="7"/>
  <c r="V18" i="7"/>
  <c r="V22" i="7"/>
  <c r="V26" i="7"/>
  <c r="V30" i="7"/>
  <c r="V34" i="7"/>
  <c r="V38" i="7"/>
  <c r="V42" i="7"/>
  <c r="V46" i="7"/>
  <c r="V50" i="7"/>
  <c r="V54" i="7"/>
  <c r="V58" i="7"/>
  <c r="V62" i="7"/>
  <c r="V66" i="7"/>
  <c r="V70" i="7"/>
  <c r="V74" i="7"/>
  <c r="V78" i="7"/>
  <c r="V82" i="7"/>
  <c r="V86" i="7"/>
  <c r="V90" i="7"/>
  <c r="V94" i="7"/>
  <c r="V98" i="7"/>
  <c r="V102" i="7"/>
  <c r="V106" i="7"/>
  <c r="V110" i="7"/>
  <c r="V114" i="7"/>
  <c r="V117" i="7"/>
  <c r="F118" i="6"/>
  <c r="E9" i="6" s="1"/>
  <c r="D93" i="14"/>
  <c r="D13" i="11"/>
  <c r="F118" i="3"/>
  <c r="E9" i="3" s="1"/>
  <c r="F118" i="11"/>
  <c r="E9" i="11" s="1"/>
  <c r="H2" i="14"/>
  <c r="I1" i="14" s="1"/>
  <c r="J34" i="14"/>
  <c r="J51" i="14"/>
  <c r="Q51" i="14" s="1"/>
  <c r="F118" i="12"/>
  <c r="E9" i="12" s="1"/>
  <c r="G19" i="6"/>
  <c r="G23" i="6"/>
  <c r="G27" i="6"/>
  <c r="G31" i="6"/>
  <c r="G35" i="6"/>
  <c r="G39" i="6"/>
  <c r="G43" i="6"/>
  <c r="G47" i="6"/>
  <c r="G51" i="6"/>
  <c r="G55" i="6"/>
  <c r="G59" i="6"/>
  <c r="G63" i="6"/>
  <c r="G67" i="6"/>
  <c r="G71" i="6"/>
  <c r="G75" i="6"/>
  <c r="G79" i="6"/>
  <c r="G83" i="6"/>
  <c r="G87" i="6"/>
  <c r="G91" i="6"/>
  <c r="G95" i="6"/>
  <c r="G99" i="6"/>
  <c r="G103" i="6"/>
  <c r="G107" i="6"/>
  <c r="G111" i="6"/>
  <c r="G115" i="6"/>
  <c r="G20" i="6"/>
  <c r="G24" i="6"/>
  <c r="G28" i="6"/>
  <c r="G32" i="6"/>
  <c r="G36" i="6"/>
  <c r="G40" i="6"/>
  <c r="G44" i="6"/>
  <c r="G48" i="6"/>
  <c r="G52" i="6"/>
  <c r="G56" i="6"/>
  <c r="G60" i="6"/>
  <c r="G64" i="6"/>
  <c r="G68" i="6"/>
  <c r="G72" i="6"/>
  <c r="G76" i="6"/>
  <c r="G80" i="6"/>
  <c r="G84" i="6"/>
  <c r="G88" i="6"/>
  <c r="G92" i="6"/>
  <c r="G96" i="6"/>
  <c r="G100" i="6"/>
  <c r="G104" i="6"/>
  <c r="G108" i="6"/>
  <c r="G112" i="6"/>
  <c r="G116" i="6"/>
  <c r="G18" i="6"/>
  <c r="G22" i="6"/>
  <c r="G26" i="6"/>
  <c r="G30" i="6"/>
  <c r="G34" i="6"/>
  <c r="G38" i="6"/>
  <c r="G42" i="6"/>
  <c r="G46" i="6"/>
  <c r="G50" i="6"/>
  <c r="G54" i="6"/>
  <c r="G58" i="6"/>
  <c r="G62" i="6"/>
  <c r="G66" i="6"/>
  <c r="G70" i="6"/>
  <c r="G74" i="6"/>
  <c r="G78" i="6"/>
  <c r="G82" i="6"/>
  <c r="G86" i="6"/>
  <c r="G90" i="6"/>
  <c r="G94" i="6"/>
  <c r="G98" i="6"/>
  <c r="G102" i="6"/>
  <c r="G106" i="6"/>
  <c r="G110" i="6"/>
  <c r="G114" i="6"/>
  <c r="G29" i="6"/>
  <c r="G45" i="6"/>
  <c r="G61" i="6"/>
  <c r="G77" i="6"/>
  <c r="G93" i="6"/>
  <c r="G109" i="6"/>
  <c r="G17" i="6"/>
  <c r="G33" i="6"/>
  <c r="G49" i="6"/>
  <c r="G65" i="6"/>
  <c r="G81" i="6"/>
  <c r="G97" i="6"/>
  <c r="G113" i="6"/>
  <c r="G21" i="6"/>
  <c r="G37" i="6"/>
  <c r="G53" i="6"/>
  <c r="G69" i="6"/>
  <c r="G85" i="6"/>
  <c r="G101" i="6"/>
  <c r="G25" i="6"/>
  <c r="G41" i="6"/>
  <c r="G57" i="6"/>
  <c r="G73" i="6"/>
  <c r="G89" i="6"/>
  <c r="G105" i="6"/>
  <c r="G117" i="6"/>
  <c r="D95" i="14"/>
  <c r="D13" i="13"/>
  <c r="H48" i="14"/>
  <c r="H31" i="14"/>
  <c r="U118" i="10"/>
  <c r="E10" i="10" s="1"/>
  <c r="F118" i="9"/>
  <c r="E9" i="9" s="1"/>
  <c r="U118" i="7"/>
  <c r="E10" i="7" s="1"/>
  <c r="F118" i="7"/>
  <c r="E9" i="7" s="1"/>
  <c r="U118" i="11"/>
  <c r="E10" i="11" s="1"/>
  <c r="U118" i="6"/>
  <c r="E10" i="6" s="1"/>
  <c r="D92" i="14"/>
  <c r="D13" i="10"/>
  <c r="Q3" i="1"/>
  <c r="AG3" i="1" s="1"/>
  <c r="W16" i="7"/>
  <c r="L4" i="15"/>
  <c r="AA4" i="15" s="1"/>
  <c r="W16" i="6"/>
  <c r="H16" i="10"/>
  <c r="H16" i="7"/>
  <c r="H16" i="8"/>
  <c r="W16" i="10"/>
  <c r="W16" i="3"/>
  <c r="W16" i="12"/>
  <c r="H16" i="13"/>
  <c r="G6" i="3"/>
  <c r="G6" i="12"/>
  <c r="H16" i="6"/>
  <c r="W16" i="13"/>
  <c r="H16" i="9"/>
  <c r="G6" i="8"/>
  <c r="G6" i="11"/>
  <c r="W16" i="8"/>
  <c r="H16" i="11"/>
  <c r="W16" i="9"/>
  <c r="G6" i="7"/>
  <c r="G6" i="10"/>
  <c r="G6" i="9"/>
  <c r="G98" i="14"/>
  <c r="G86" i="14"/>
  <c r="G74" i="14"/>
  <c r="G62" i="14"/>
  <c r="G45" i="14"/>
  <c r="G10" i="14"/>
  <c r="H16" i="3"/>
  <c r="W16" i="11"/>
  <c r="H16" i="12"/>
  <c r="G6" i="6"/>
  <c r="G6" i="13"/>
  <c r="D13" i="7" l="1"/>
  <c r="C13" i="7"/>
  <c r="B108" i="14"/>
  <c r="B13" i="7"/>
  <c r="C96" i="14"/>
  <c r="B13" i="9"/>
  <c r="C13" i="9"/>
  <c r="C99" i="14"/>
  <c r="C108" i="14" s="1"/>
  <c r="B96" i="14"/>
  <c r="K49" i="14"/>
  <c r="L32" i="14" s="1"/>
  <c r="K32" i="14"/>
  <c r="J58" i="14"/>
  <c r="Q58" i="14" s="1"/>
  <c r="J41" i="14"/>
  <c r="J40" i="14"/>
  <c r="J57" i="14"/>
  <c r="Q57" i="14" s="1"/>
  <c r="J56" i="14"/>
  <c r="Q56" i="14" s="1"/>
  <c r="J39" i="14"/>
  <c r="W19" i="3"/>
  <c r="W23" i="3"/>
  <c r="W27" i="3"/>
  <c r="W31" i="3"/>
  <c r="W35" i="3"/>
  <c r="W39" i="3"/>
  <c r="W43" i="3"/>
  <c r="W47" i="3"/>
  <c r="W51" i="3"/>
  <c r="W55" i="3"/>
  <c r="W59" i="3"/>
  <c r="W63" i="3"/>
  <c r="W67" i="3"/>
  <c r="W71" i="3"/>
  <c r="W75" i="3"/>
  <c r="W79" i="3"/>
  <c r="W83" i="3"/>
  <c r="W87" i="3"/>
  <c r="W91" i="3"/>
  <c r="W95" i="3"/>
  <c r="W99" i="3"/>
  <c r="W103" i="3"/>
  <c r="W107" i="3"/>
  <c r="W111" i="3"/>
  <c r="W115" i="3"/>
  <c r="W20" i="3"/>
  <c r="W24" i="3"/>
  <c r="W28" i="3"/>
  <c r="W32" i="3"/>
  <c r="W36" i="3"/>
  <c r="W40" i="3"/>
  <c r="W44" i="3"/>
  <c r="W48" i="3"/>
  <c r="W52" i="3"/>
  <c r="W56" i="3"/>
  <c r="W60" i="3"/>
  <c r="W64" i="3"/>
  <c r="W68" i="3"/>
  <c r="W72" i="3"/>
  <c r="W76" i="3"/>
  <c r="W80" i="3"/>
  <c r="W84" i="3"/>
  <c r="W88" i="3"/>
  <c r="W92" i="3"/>
  <c r="W96" i="3"/>
  <c r="W100" i="3"/>
  <c r="W104" i="3"/>
  <c r="W108" i="3"/>
  <c r="W112" i="3"/>
  <c r="W116" i="3"/>
  <c r="W17" i="3"/>
  <c r="W21" i="3"/>
  <c r="W25" i="3"/>
  <c r="W29" i="3"/>
  <c r="W33" i="3"/>
  <c r="W37" i="3"/>
  <c r="W41" i="3"/>
  <c r="W45" i="3"/>
  <c r="W49" i="3"/>
  <c r="W53" i="3"/>
  <c r="W57" i="3"/>
  <c r="W61" i="3"/>
  <c r="W65" i="3"/>
  <c r="W69" i="3"/>
  <c r="W73" i="3"/>
  <c r="W77" i="3"/>
  <c r="W81" i="3"/>
  <c r="W85" i="3"/>
  <c r="W89" i="3"/>
  <c r="W93" i="3"/>
  <c r="W97" i="3"/>
  <c r="W101" i="3"/>
  <c r="W105" i="3"/>
  <c r="W109" i="3"/>
  <c r="W113" i="3"/>
  <c r="W18" i="3"/>
  <c r="W22" i="3"/>
  <c r="W26" i="3"/>
  <c r="W30" i="3"/>
  <c r="W34" i="3"/>
  <c r="W38" i="3"/>
  <c r="W42" i="3"/>
  <c r="W46" i="3"/>
  <c r="W50" i="3"/>
  <c r="W54" i="3"/>
  <c r="W58" i="3"/>
  <c r="W62" i="3"/>
  <c r="W66" i="3"/>
  <c r="W70" i="3"/>
  <c r="W74" i="3"/>
  <c r="W78" i="3"/>
  <c r="W82" i="3"/>
  <c r="W86" i="3"/>
  <c r="W90" i="3"/>
  <c r="W94" i="3"/>
  <c r="W98" i="3"/>
  <c r="W102" i="3"/>
  <c r="W106" i="3"/>
  <c r="W110" i="3"/>
  <c r="W114" i="3"/>
  <c r="W117" i="3"/>
  <c r="H18" i="10"/>
  <c r="H22" i="10"/>
  <c r="H26" i="10"/>
  <c r="H30" i="10"/>
  <c r="H34" i="10"/>
  <c r="H38" i="10"/>
  <c r="H42" i="10"/>
  <c r="H46" i="10"/>
  <c r="H50" i="10"/>
  <c r="H54" i="10"/>
  <c r="H58" i="10"/>
  <c r="H62" i="10"/>
  <c r="H66" i="10"/>
  <c r="H70" i="10"/>
  <c r="H74" i="10"/>
  <c r="H78" i="10"/>
  <c r="H82" i="10"/>
  <c r="H86" i="10"/>
  <c r="H90" i="10"/>
  <c r="H94" i="10"/>
  <c r="H98" i="10"/>
  <c r="H102" i="10"/>
  <c r="H106" i="10"/>
  <c r="H110" i="10"/>
  <c r="H114" i="10"/>
  <c r="H19" i="10"/>
  <c r="H23" i="10"/>
  <c r="H27" i="10"/>
  <c r="H31" i="10"/>
  <c r="H35" i="10"/>
  <c r="H39" i="10"/>
  <c r="H43" i="10"/>
  <c r="H47" i="10"/>
  <c r="H51" i="10"/>
  <c r="H55" i="10"/>
  <c r="H59" i="10"/>
  <c r="H63" i="10"/>
  <c r="H67" i="10"/>
  <c r="H71" i="10"/>
  <c r="H75" i="10"/>
  <c r="H79" i="10"/>
  <c r="H83" i="10"/>
  <c r="H87" i="10"/>
  <c r="H91" i="10"/>
  <c r="H95" i="10"/>
  <c r="H99" i="10"/>
  <c r="H103" i="10"/>
  <c r="H107" i="10"/>
  <c r="H111" i="10"/>
  <c r="H115" i="10"/>
  <c r="H20" i="10"/>
  <c r="H24" i="10"/>
  <c r="H28" i="10"/>
  <c r="H32" i="10"/>
  <c r="H36" i="10"/>
  <c r="H40" i="10"/>
  <c r="H44" i="10"/>
  <c r="H48" i="10"/>
  <c r="H52" i="10"/>
  <c r="H56" i="10"/>
  <c r="H60" i="10"/>
  <c r="H64" i="10"/>
  <c r="H68" i="10"/>
  <c r="H72" i="10"/>
  <c r="H76" i="10"/>
  <c r="H80" i="10"/>
  <c r="H84" i="10"/>
  <c r="H88" i="10"/>
  <c r="H92" i="10"/>
  <c r="H96" i="10"/>
  <c r="H100" i="10"/>
  <c r="H104" i="10"/>
  <c r="H108" i="10"/>
  <c r="H112" i="10"/>
  <c r="H116" i="10"/>
  <c r="H29" i="10"/>
  <c r="H45" i="10"/>
  <c r="H61" i="10"/>
  <c r="H77" i="10"/>
  <c r="H93" i="10"/>
  <c r="H109" i="10"/>
  <c r="H17" i="10"/>
  <c r="H33" i="10"/>
  <c r="H49" i="10"/>
  <c r="H65" i="10"/>
  <c r="H81" i="10"/>
  <c r="H97" i="10"/>
  <c r="H113" i="10"/>
  <c r="H21" i="10"/>
  <c r="H37" i="10"/>
  <c r="H53" i="10"/>
  <c r="H69" i="10"/>
  <c r="H85" i="10"/>
  <c r="H101" i="10"/>
  <c r="H25" i="10"/>
  <c r="H41" i="10"/>
  <c r="H57" i="10"/>
  <c r="H73" i="10"/>
  <c r="H89" i="10"/>
  <c r="H105" i="10"/>
  <c r="H117" i="10"/>
  <c r="R3" i="1"/>
  <c r="AH3" i="1" s="1"/>
  <c r="I16" i="7"/>
  <c r="I16" i="8"/>
  <c r="X16" i="10"/>
  <c r="X16" i="7"/>
  <c r="X16" i="8"/>
  <c r="I16" i="3"/>
  <c r="X16" i="6"/>
  <c r="X16" i="13"/>
  <c r="I16" i="9"/>
  <c r="H6" i="6"/>
  <c r="H6" i="13"/>
  <c r="I16" i="10"/>
  <c r="I16" i="11"/>
  <c r="X16" i="9"/>
  <c r="H6" i="3"/>
  <c r="H6" i="12"/>
  <c r="X16" i="3"/>
  <c r="X16" i="11"/>
  <c r="I16" i="12"/>
  <c r="H6" i="8"/>
  <c r="H6" i="11"/>
  <c r="M4" i="15"/>
  <c r="AB4" i="15" s="1"/>
  <c r="I16" i="6"/>
  <c r="X16" i="12"/>
  <c r="I16" i="13"/>
  <c r="H6" i="7"/>
  <c r="H6" i="10"/>
  <c r="H6" i="9"/>
  <c r="H98" i="14"/>
  <c r="H86" i="14"/>
  <c r="H74" i="14"/>
  <c r="H62" i="14"/>
  <c r="H45" i="14"/>
  <c r="H10" i="14"/>
  <c r="V118" i="8"/>
  <c r="F10" i="8" s="1"/>
  <c r="V118" i="11"/>
  <c r="F10" i="11" s="1"/>
  <c r="F105" i="14" s="1"/>
  <c r="K55" i="14"/>
  <c r="K38" i="14"/>
  <c r="V118" i="10"/>
  <c r="F10" i="10" s="1"/>
  <c r="F104" i="14" s="1"/>
  <c r="I59" i="14"/>
  <c r="I42" i="14"/>
  <c r="J35" i="14"/>
  <c r="J52" i="14"/>
  <c r="Q52" i="14" s="1"/>
  <c r="G118" i="12"/>
  <c r="F9" i="12" s="1"/>
  <c r="G118" i="8"/>
  <c r="F9" i="8" s="1"/>
  <c r="H18" i="12"/>
  <c r="H22" i="12"/>
  <c r="H26" i="12"/>
  <c r="H30" i="12"/>
  <c r="H34" i="12"/>
  <c r="H38" i="12"/>
  <c r="H42" i="12"/>
  <c r="H46" i="12"/>
  <c r="H50" i="12"/>
  <c r="H54" i="12"/>
  <c r="H58" i="12"/>
  <c r="H62" i="12"/>
  <c r="H66" i="12"/>
  <c r="H70" i="12"/>
  <c r="H74" i="12"/>
  <c r="H78" i="12"/>
  <c r="H82" i="12"/>
  <c r="H86" i="12"/>
  <c r="H90" i="12"/>
  <c r="H94" i="12"/>
  <c r="H98" i="12"/>
  <c r="H102" i="12"/>
  <c r="H106" i="12"/>
  <c r="H110" i="12"/>
  <c r="H114" i="12"/>
  <c r="H19" i="12"/>
  <c r="H23" i="12"/>
  <c r="H27" i="12"/>
  <c r="H31" i="12"/>
  <c r="H35" i="12"/>
  <c r="H39" i="12"/>
  <c r="H43" i="12"/>
  <c r="H47" i="12"/>
  <c r="H51" i="12"/>
  <c r="H55" i="12"/>
  <c r="H59" i="12"/>
  <c r="H63" i="12"/>
  <c r="H67" i="12"/>
  <c r="H71" i="12"/>
  <c r="H75" i="12"/>
  <c r="H79" i="12"/>
  <c r="H83" i="12"/>
  <c r="H87" i="12"/>
  <c r="H91" i="12"/>
  <c r="H95" i="12"/>
  <c r="H99" i="12"/>
  <c r="H103" i="12"/>
  <c r="H107" i="12"/>
  <c r="H111" i="12"/>
  <c r="H115" i="12"/>
  <c r="H20" i="12"/>
  <c r="H24" i="12"/>
  <c r="H28" i="12"/>
  <c r="H32" i="12"/>
  <c r="H36" i="12"/>
  <c r="H40" i="12"/>
  <c r="H44" i="12"/>
  <c r="H48" i="12"/>
  <c r="H52" i="12"/>
  <c r="H56" i="12"/>
  <c r="H60" i="12"/>
  <c r="H64" i="12"/>
  <c r="H68" i="12"/>
  <c r="H72" i="12"/>
  <c r="H76" i="12"/>
  <c r="H80" i="12"/>
  <c r="H84" i="12"/>
  <c r="H88" i="12"/>
  <c r="H92" i="12"/>
  <c r="H96" i="12"/>
  <c r="H100" i="12"/>
  <c r="H104" i="12"/>
  <c r="H108" i="12"/>
  <c r="H112" i="12"/>
  <c r="H116" i="12"/>
  <c r="H17" i="12"/>
  <c r="H21" i="12"/>
  <c r="H25" i="12"/>
  <c r="H29" i="12"/>
  <c r="H33" i="12"/>
  <c r="H37" i="12"/>
  <c r="H41" i="12"/>
  <c r="H45" i="12"/>
  <c r="H49" i="12"/>
  <c r="H53" i="12"/>
  <c r="H57" i="12"/>
  <c r="H61" i="12"/>
  <c r="H65" i="12"/>
  <c r="H69" i="12"/>
  <c r="H73" i="12"/>
  <c r="H77" i="12"/>
  <c r="H81" i="12"/>
  <c r="H85" i="12"/>
  <c r="H89" i="12"/>
  <c r="H93" i="12"/>
  <c r="H97" i="12"/>
  <c r="H101" i="12"/>
  <c r="H105" i="12"/>
  <c r="H109" i="12"/>
  <c r="H113" i="12"/>
  <c r="H117" i="12"/>
  <c r="W18" i="11"/>
  <c r="W22" i="11"/>
  <c r="W26" i="11"/>
  <c r="W30" i="11"/>
  <c r="W34" i="11"/>
  <c r="W38" i="11"/>
  <c r="W42" i="11"/>
  <c r="W46" i="11"/>
  <c r="W50" i="11"/>
  <c r="W54" i="11"/>
  <c r="W58" i="11"/>
  <c r="W62" i="11"/>
  <c r="W66" i="11"/>
  <c r="W70" i="11"/>
  <c r="W74" i="11"/>
  <c r="W78" i="11"/>
  <c r="W82" i="11"/>
  <c r="W86" i="11"/>
  <c r="W90" i="11"/>
  <c r="W94" i="11"/>
  <c r="W98" i="11"/>
  <c r="W102" i="11"/>
  <c r="W106" i="11"/>
  <c r="W110" i="11"/>
  <c r="W114" i="11"/>
  <c r="W19" i="11"/>
  <c r="W23" i="11"/>
  <c r="W27" i="11"/>
  <c r="W31" i="11"/>
  <c r="W35" i="11"/>
  <c r="W39" i="11"/>
  <c r="W43" i="11"/>
  <c r="W47" i="11"/>
  <c r="W51" i="11"/>
  <c r="W55" i="11"/>
  <c r="W59" i="11"/>
  <c r="W63" i="11"/>
  <c r="W67" i="11"/>
  <c r="W71" i="11"/>
  <c r="W75" i="11"/>
  <c r="W79" i="11"/>
  <c r="W83" i="11"/>
  <c r="W87" i="11"/>
  <c r="W91" i="11"/>
  <c r="W95" i="11"/>
  <c r="W99" i="11"/>
  <c r="W103" i="11"/>
  <c r="W107" i="11"/>
  <c r="W111" i="11"/>
  <c r="W115" i="11"/>
  <c r="W20" i="11"/>
  <c r="W24" i="11"/>
  <c r="W28" i="11"/>
  <c r="W32" i="11"/>
  <c r="W36" i="11"/>
  <c r="W40" i="11"/>
  <c r="W44" i="11"/>
  <c r="W48" i="11"/>
  <c r="W52" i="11"/>
  <c r="W56" i="11"/>
  <c r="W60" i="11"/>
  <c r="W64" i="11"/>
  <c r="W68" i="11"/>
  <c r="W72" i="11"/>
  <c r="W76" i="11"/>
  <c r="W80" i="11"/>
  <c r="W84" i="11"/>
  <c r="W88" i="11"/>
  <c r="W92" i="11"/>
  <c r="W96" i="11"/>
  <c r="W100" i="11"/>
  <c r="W104" i="11"/>
  <c r="W108" i="11"/>
  <c r="W112" i="11"/>
  <c r="W116" i="11"/>
  <c r="W17" i="11"/>
  <c r="W21" i="11"/>
  <c r="W25" i="11"/>
  <c r="W29" i="11"/>
  <c r="W33" i="11"/>
  <c r="W37" i="11"/>
  <c r="W41" i="11"/>
  <c r="W45" i="11"/>
  <c r="W49" i="11"/>
  <c r="W53" i="11"/>
  <c r="W57" i="11"/>
  <c r="W61" i="11"/>
  <c r="W65" i="11"/>
  <c r="W69" i="11"/>
  <c r="W73" i="11"/>
  <c r="W77" i="11"/>
  <c r="W81" i="11"/>
  <c r="W85" i="11"/>
  <c r="W89" i="11"/>
  <c r="W93" i="11"/>
  <c r="W97" i="11"/>
  <c r="W101" i="11"/>
  <c r="W105" i="11"/>
  <c r="W109" i="11"/>
  <c r="W113" i="11"/>
  <c r="W117" i="11"/>
  <c r="H18" i="11"/>
  <c r="H22" i="11"/>
  <c r="H26" i="11"/>
  <c r="H30" i="11"/>
  <c r="H34" i="11"/>
  <c r="H38" i="11"/>
  <c r="H42" i="11"/>
  <c r="H46" i="11"/>
  <c r="H50" i="11"/>
  <c r="H54" i="11"/>
  <c r="H58" i="11"/>
  <c r="H62" i="11"/>
  <c r="H66" i="11"/>
  <c r="H70" i="11"/>
  <c r="H74" i="11"/>
  <c r="H78" i="11"/>
  <c r="H82" i="11"/>
  <c r="H86" i="11"/>
  <c r="H90" i="11"/>
  <c r="H94" i="11"/>
  <c r="H98" i="11"/>
  <c r="H102" i="11"/>
  <c r="H106" i="11"/>
  <c r="H110" i="11"/>
  <c r="H114" i="11"/>
  <c r="H19" i="11"/>
  <c r="H23" i="11"/>
  <c r="H27" i="11"/>
  <c r="H31" i="11"/>
  <c r="H35" i="11"/>
  <c r="H39" i="11"/>
  <c r="H43" i="11"/>
  <c r="H47" i="11"/>
  <c r="H51" i="11"/>
  <c r="H55" i="11"/>
  <c r="H59" i="11"/>
  <c r="H63" i="11"/>
  <c r="H67" i="11"/>
  <c r="H71" i="11"/>
  <c r="H75" i="11"/>
  <c r="H79" i="11"/>
  <c r="H83" i="11"/>
  <c r="H87" i="11"/>
  <c r="H91" i="11"/>
  <c r="H95" i="11"/>
  <c r="H99" i="11"/>
  <c r="H103" i="11"/>
  <c r="H107" i="11"/>
  <c r="H111" i="11"/>
  <c r="H115" i="11"/>
  <c r="H20" i="11"/>
  <c r="H24" i="11"/>
  <c r="H28" i="11"/>
  <c r="H32" i="11"/>
  <c r="H36" i="11"/>
  <c r="H40" i="11"/>
  <c r="H44" i="11"/>
  <c r="H48" i="11"/>
  <c r="H52" i="11"/>
  <c r="H56" i="11"/>
  <c r="H60" i="11"/>
  <c r="H64" i="11"/>
  <c r="H68" i="11"/>
  <c r="H72" i="11"/>
  <c r="H76" i="11"/>
  <c r="H80" i="11"/>
  <c r="H84" i="11"/>
  <c r="H88" i="11"/>
  <c r="H92" i="11"/>
  <c r="H96" i="11"/>
  <c r="H100" i="11"/>
  <c r="H104" i="11"/>
  <c r="H108" i="11"/>
  <c r="H112" i="11"/>
  <c r="H116" i="11"/>
  <c r="H17" i="11"/>
  <c r="H21" i="11"/>
  <c r="H25" i="11"/>
  <c r="H29" i="11"/>
  <c r="H33" i="11"/>
  <c r="H37" i="11"/>
  <c r="H41" i="11"/>
  <c r="H45" i="11"/>
  <c r="H49" i="11"/>
  <c r="H53" i="11"/>
  <c r="H57" i="11"/>
  <c r="H61" i="11"/>
  <c r="H65" i="11"/>
  <c r="H69" i="11"/>
  <c r="H73" i="11"/>
  <c r="H77" i="11"/>
  <c r="H81" i="11"/>
  <c r="H85" i="11"/>
  <c r="H89" i="11"/>
  <c r="H93" i="11"/>
  <c r="H97" i="11"/>
  <c r="H101" i="11"/>
  <c r="H105" i="11"/>
  <c r="H109" i="11"/>
  <c r="H113" i="11"/>
  <c r="H117" i="11"/>
  <c r="H18" i="9"/>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84" i="9"/>
  <c r="H86" i="9"/>
  <c r="H88" i="9"/>
  <c r="H90" i="9"/>
  <c r="H92" i="9"/>
  <c r="H94" i="9"/>
  <c r="H96" i="9"/>
  <c r="H98" i="9"/>
  <c r="H100" i="9"/>
  <c r="H102" i="9"/>
  <c r="H104" i="9"/>
  <c r="H106" i="9"/>
  <c r="H108" i="9"/>
  <c r="H110" i="9"/>
  <c r="H112" i="9"/>
  <c r="H114" i="9"/>
  <c r="H116" i="9"/>
  <c r="H17" i="9"/>
  <c r="H19" i="9"/>
  <c r="H21" i="9"/>
  <c r="H23" i="9"/>
  <c r="H25" i="9"/>
  <c r="H27" i="9"/>
  <c r="H29" i="9"/>
  <c r="H31" i="9"/>
  <c r="H33" i="9"/>
  <c r="H35" i="9"/>
  <c r="H37" i="9"/>
  <c r="H39" i="9"/>
  <c r="H41" i="9"/>
  <c r="H43" i="9"/>
  <c r="H45" i="9"/>
  <c r="H47" i="9"/>
  <c r="H49" i="9"/>
  <c r="H51" i="9"/>
  <c r="H53" i="9"/>
  <c r="H55" i="9"/>
  <c r="H57" i="9"/>
  <c r="H59" i="9"/>
  <c r="H61" i="9"/>
  <c r="H63" i="9"/>
  <c r="H65" i="9"/>
  <c r="H67" i="9"/>
  <c r="H69" i="9"/>
  <c r="H71" i="9"/>
  <c r="H73" i="9"/>
  <c r="H75" i="9"/>
  <c r="H77" i="9"/>
  <c r="H79" i="9"/>
  <c r="H81" i="9"/>
  <c r="H83" i="9"/>
  <c r="H85" i="9"/>
  <c r="H87" i="9"/>
  <c r="H89" i="9"/>
  <c r="H91" i="9"/>
  <c r="H93" i="9"/>
  <c r="H95" i="9"/>
  <c r="H97" i="9"/>
  <c r="H99" i="9"/>
  <c r="H101" i="9"/>
  <c r="H103" i="9"/>
  <c r="H105" i="9"/>
  <c r="H107" i="9"/>
  <c r="H109" i="9"/>
  <c r="H111" i="9"/>
  <c r="H113" i="9"/>
  <c r="H115" i="9"/>
  <c r="H117" i="9"/>
  <c r="W20" i="10"/>
  <c r="W24" i="10"/>
  <c r="W28" i="10"/>
  <c r="W32" i="10"/>
  <c r="W36" i="10"/>
  <c r="W40" i="10"/>
  <c r="W44" i="10"/>
  <c r="W48" i="10"/>
  <c r="W52" i="10"/>
  <c r="W56" i="10"/>
  <c r="W60" i="10"/>
  <c r="W64" i="10"/>
  <c r="W68" i="10"/>
  <c r="W72" i="10"/>
  <c r="W76" i="10"/>
  <c r="W80" i="10"/>
  <c r="W84" i="10"/>
  <c r="W88" i="10"/>
  <c r="W92" i="10"/>
  <c r="W96" i="10"/>
  <c r="W100" i="10"/>
  <c r="W104" i="10"/>
  <c r="W108" i="10"/>
  <c r="W112" i="10"/>
  <c r="W116" i="10"/>
  <c r="W17" i="10"/>
  <c r="W21" i="10"/>
  <c r="W25" i="10"/>
  <c r="W29" i="10"/>
  <c r="W33" i="10"/>
  <c r="W37" i="10"/>
  <c r="W41" i="10"/>
  <c r="W45" i="10"/>
  <c r="W49" i="10"/>
  <c r="W53" i="10"/>
  <c r="W57" i="10"/>
  <c r="W61" i="10"/>
  <c r="W65" i="10"/>
  <c r="W69" i="10"/>
  <c r="W73" i="10"/>
  <c r="W77" i="10"/>
  <c r="W81" i="10"/>
  <c r="W85" i="10"/>
  <c r="W89" i="10"/>
  <c r="W93" i="10"/>
  <c r="W97" i="10"/>
  <c r="W101" i="10"/>
  <c r="W105" i="10"/>
  <c r="W109" i="10"/>
  <c r="W113" i="10"/>
  <c r="W18" i="10"/>
  <c r="W22" i="10"/>
  <c r="W26" i="10"/>
  <c r="W30" i="10"/>
  <c r="W34" i="10"/>
  <c r="W38" i="10"/>
  <c r="W42" i="10"/>
  <c r="W46" i="10"/>
  <c r="W50" i="10"/>
  <c r="W54" i="10"/>
  <c r="W58" i="10"/>
  <c r="W62" i="10"/>
  <c r="W66" i="10"/>
  <c r="W70" i="10"/>
  <c r="W74" i="10"/>
  <c r="W78" i="10"/>
  <c r="W82" i="10"/>
  <c r="W86" i="10"/>
  <c r="W90" i="10"/>
  <c r="W94" i="10"/>
  <c r="W98" i="10"/>
  <c r="W102" i="10"/>
  <c r="W106" i="10"/>
  <c r="W110" i="10"/>
  <c r="W114" i="10"/>
  <c r="W19" i="10"/>
  <c r="W23" i="10"/>
  <c r="W27" i="10"/>
  <c r="W31" i="10"/>
  <c r="W35" i="10"/>
  <c r="W39" i="10"/>
  <c r="W43" i="10"/>
  <c r="W47" i="10"/>
  <c r="W51" i="10"/>
  <c r="W55" i="10"/>
  <c r="W59" i="10"/>
  <c r="W63" i="10"/>
  <c r="W67" i="10"/>
  <c r="W71" i="10"/>
  <c r="W75" i="10"/>
  <c r="W79" i="10"/>
  <c r="W83" i="10"/>
  <c r="W87" i="10"/>
  <c r="W91" i="10"/>
  <c r="W95" i="10"/>
  <c r="W99" i="10"/>
  <c r="W103" i="10"/>
  <c r="W107" i="10"/>
  <c r="W111" i="10"/>
  <c r="W115" i="10"/>
  <c r="W117" i="10"/>
  <c r="W17" i="6"/>
  <c r="W21" i="6"/>
  <c r="W25" i="6"/>
  <c r="W29" i="6"/>
  <c r="W33" i="6"/>
  <c r="W37" i="6"/>
  <c r="W41" i="6"/>
  <c r="W45" i="6"/>
  <c r="W49" i="6"/>
  <c r="W53" i="6"/>
  <c r="W57" i="6"/>
  <c r="W61" i="6"/>
  <c r="W65" i="6"/>
  <c r="W69" i="6"/>
  <c r="W73" i="6"/>
  <c r="W77" i="6"/>
  <c r="W81" i="6"/>
  <c r="W85" i="6"/>
  <c r="W89" i="6"/>
  <c r="W93" i="6"/>
  <c r="W97" i="6"/>
  <c r="W101" i="6"/>
  <c r="W105" i="6"/>
  <c r="W109" i="6"/>
  <c r="W113" i="6"/>
  <c r="W18" i="6"/>
  <c r="W22" i="6"/>
  <c r="W26" i="6"/>
  <c r="W30" i="6"/>
  <c r="W34" i="6"/>
  <c r="W38" i="6"/>
  <c r="W42" i="6"/>
  <c r="W46" i="6"/>
  <c r="W50" i="6"/>
  <c r="W54" i="6"/>
  <c r="W58" i="6"/>
  <c r="W62" i="6"/>
  <c r="W66" i="6"/>
  <c r="W70" i="6"/>
  <c r="W74" i="6"/>
  <c r="W78" i="6"/>
  <c r="W82" i="6"/>
  <c r="W86" i="6"/>
  <c r="W90" i="6"/>
  <c r="W94" i="6"/>
  <c r="W98" i="6"/>
  <c r="W102" i="6"/>
  <c r="W106" i="6"/>
  <c r="W110" i="6"/>
  <c r="W114" i="6"/>
  <c r="W19" i="6"/>
  <c r="W23" i="6"/>
  <c r="W27" i="6"/>
  <c r="W31" i="6"/>
  <c r="W35" i="6"/>
  <c r="W39" i="6"/>
  <c r="W43" i="6"/>
  <c r="W47" i="6"/>
  <c r="W51" i="6"/>
  <c r="W55" i="6"/>
  <c r="W59" i="6"/>
  <c r="W63" i="6"/>
  <c r="W67" i="6"/>
  <c r="W71" i="6"/>
  <c r="W75" i="6"/>
  <c r="W79" i="6"/>
  <c r="W83" i="6"/>
  <c r="W87" i="6"/>
  <c r="W91" i="6"/>
  <c r="W95" i="6"/>
  <c r="W99" i="6"/>
  <c r="W103" i="6"/>
  <c r="W107" i="6"/>
  <c r="W111" i="6"/>
  <c r="W115" i="6"/>
  <c r="W20" i="6"/>
  <c r="W24" i="6"/>
  <c r="W28" i="6"/>
  <c r="W32" i="6"/>
  <c r="W36" i="6"/>
  <c r="W40" i="6"/>
  <c r="W44" i="6"/>
  <c r="W48" i="6"/>
  <c r="W52" i="6"/>
  <c r="W56" i="6"/>
  <c r="W60" i="6"/>
  <c r="W64" i="6"/>
  <c r="W68" i="6"/>
  <c r="W72" i="6"/>
  <c r="W76" i="6"/>
  <c r="W80" i="6"/>
  <c r="W84" i="6"/>
  <c r="W88" i="6"/>
  <c r="W92" i="6"/>
  <c r="W96" i="6"/>
  <c r="W100" i="6"/>
  <c r="W104" i="6"/>
  <c r="W108" i="6"/>
  <c r="W112" i="6"/>
  <c r="W116" i="6"/>
  <c r="W117" i="6"/>
  <c r="E105" i="14"/>
  <c r="E104" i="14"/>
  <c r="E94" i="14"/>
  <c r="E13" i="12"/>
  <c r="I2" i="14"/>
  <c r="J1" i="14" s="1"/>
  <c r="V118" i="9"/>
  <c r="F10" i="9" s="1"/>
  <c r="F99" i="14" s="1"/>
  <c r="J50" i="14"/>
  <c r="Q50" i="14" s="1"/>
  <c r="J33" i="14"/>
  <c r="E95" i="14"/>
  <c r="E13" i="13"/>
  <c r="G118" i="3"/>
  <c r="F9" i="3" s="1"/>
  <c r="J53" i="14"/>
  <c r="Q53" i="14" s="1"/>
  <c r="J36" i="14"/>
  <c r="G118" i="13"/>
  <c r="F9" i="13" s="1"/>
  <c r="W17" i="9"/>
  <c r="W21" i="9"/>
  <c r="W25" i="9"/>
  <c r="W29" i="9"/>
  <c r="W33" i="9"/>
  <c r="W37" i="9"/>
  <c r="W41" i="9"/>
  <c r="W45" i="9"/>
  <c r="W49" i="9"/>
  <c r="W53" i="9"/>
  <c r="W57" i="9"/>
  <c r="W61" i="9"/>
  <c r="W65" i="9"/>
  <c r="W69" i="9"/>
  <c r="W73" i="9"/>
  <c r="W77" i="9"/>
  <c r="W81" i="9"/>
  <c r="W85" i="9"/>
  <c r="W89" i="9"/>
  <c r="W93" i="9"/>
  <c r="W97" i="9"/>
  <c r="W101" i="9"/>
  <c r="W105" i="9"/>
  <c r="W109" i="9"/>
  <c r="W113" i="9"/>
  <c r="W18" i="9"/>
  <c r="W22" i="9"/>
  <c r="W26" i="9"/>
  <c r="W30" i="9"/>
  <c r="W34" i="9"/>
  <c r="W38" i="9"/>
  <c r="W42" i="9"/>
  <c r="W46" i="9"/>
  <c r="W50" i="9"/>
  <c r="W54" i="9"/>
  <c r="W58" i="9"/>
  <c r="W62" i="9"/>
  <c r="W66" i="9"/>
  <c r="W70" i="9"/>
  <c r="W74" i="9"/>
  <c r="W78" i="9"/>
  <c r="W82" i="9"/>
  <c r="W86" i="9"/>
  <c r="W90" i="9"/>
  <c r="W94" i="9"/>
  <c r="W98" i="9"/>
  <c r="W102" i="9"/>
  <c r="W106" i="9"/>
  <c r="W110" i="9"/>
  <c r="W114" i="9"/>
  <c r="W19" i="9"/>
  <c r="W23" i="9"/>
  <c r="W27" i="9"/>
  <c r="W31" i="9"/>
  <c r="W35" i="9"/>
  <c r="W39" i="9"/>
  <c r="W43" i="9"/>
  <c r="W47" i="9"/>
  <c r="W51" i="9"/>
  <c r="W55" i="9"/>
  <c r="W59" i="9"/>
  <c r="W63" i="9"/>
  <c r="W67" i="9"/>
  <c r="W71" i="9"/>
  <c r="W75" i="9"/>
  <c r="W79" i="9"/>
  <c r="W83" i="9"/>
  <c r="W87" i="9"/>
  <c r="W91" i="9"/>
  <c r="W95" i="9"/>
  <c r="W99" i="9"/>
  <c r="W103" i="9"/>
  <c r="W107" i="9"/>
  <c r="W111" i="9"/>
  <c r="W115" i="9"/>
  <c r="W24" i="9"/>
  <c r="W40" i="9"/>
  <c r="W56" i="9"/>
  <c r="W72" i="9"/>
  <c r="W88" i="9"/>
  <c r="W104" i="9"/>
  <c r="W28" i="9"/>
  <c r="W44" i="9"/>
  <c r="W60" i="9"/>
  <c r="W76" i="9"/>
  <c r="W92" i="9"/>
  <c r="W108" i="9"/>
  <c r="W32" i="9"/>
  <c r="W48" i="9"/>
  <c r="W64" i="9"/>
  <c r="W80" i="9"/>
  <c r="W96" i="9"/>
  <c r="W112" i="9"/>
  <c r="W20" i="9"/>
  <c r="W36" i="9"/>
  <c r="W52" i="9"/>
  <c r="W68" i="9"/>
  <c r="W84" i="9"/>
  <c r="W100" i="9"/>
  <c r="W116" i="9"/>
  <c r="W117" i="9"/>
  <c r="E87" i="14"/>
  <c r="E13" i="9"/>
  <c r="E91" i="14"/>
  <c r="E13" i="6"/>
  <c r="H20" i="3"/>
  <c r="H24" i="3"/>
  <c r="H19" i="3"/>
  <c r="H23" i="3"/>
  <c r="H17" i="3"/>
  <c r="H25" i="3"/>
  <c r="H29" i="3"/>
  <c r="H33" i="3"/>
  <c r="H37" i="3"/>
  <c r="H41" i="3"/>
  <c r="H45" i="3"/>
  <c r="H49" i="3"/>
  <c r="H53" i="3"/>
  <c r="H57" i="3"/>
  <c r="H61" i="3"/>
  <c r="H65" i="3"/>
  <c r="H69" i="3"/>
  <c r="H73" i="3"/>
  <c r="H77" i="3"/>
  <c r="H81" i="3"/>
  <c r="H85" i="3"/>
  <c r="H89" i="3"/>
  <c r="H93" i="3"/>
  <c r="H97" i="3"/>
  <c r="H101" i="3"/>
  <c r="H105" i="3"/>
  <c r="H109" i="3"/>
  <c r="H113" i="3"/>
  <c r="H18" i="3"/>
  <c r="H26" i="3"/>
  <c r="H30" i="3"/>
  <c r="H34" i="3"/>
  <c r="H38" i="3"/>
  <c r="H42" i="3"/>
  <c r="H46" i="3"/>
  <c r="H50" i="3"/>
  <c r="H54" i="3"/>
  <c r="H58" i="3"/>
  <c r="H62" i="3"/>
  <c r="H66" i="3"/>
  <c r="H70" i="3"/>
  <c r="H74" i="3"/>
  <c r="H78" i="3"/>
  <c r="H82" i="3"/>
  <c r="H86" i="3"/>
  <c r="H90" i="3"/>
  <c r="H94" i="3"/>
  <c r="H98" i="3"/>
  <c r="H102" i="3"/>
  <c r="H106" i="3"/>
  <c r="H110" i="3"/>
  <c r="H114" i="3"/>
  <c r="H21" i="3"/>
  <c r="H27" i="3"/>
  <c r="H31" i="3"/>
  <c r="H35" i="3"/>
  <c r="H39" i="3"/>
  <c r="H43" i="3"/>
  <c r="H47" i="3"/>
  <c r="H51" i="3"/>
  <c r="H55" i="3"/>
  <c r="H59" i="3"/>
  <c r="H63" i="3"/>
  <c r="H67" i="3"/>
  <c r="H71" i="3"/>
  <c r="H75" i="3"/>
  <c r="H79" i="3"/>
  <c r="H83" i="3"/>
  <c r="H87" i="3"/>
  <c r="H91" i="3"/>
  <c r="H95" i="3"/>
  <c r="H99" i="3"/>
  <c r="H103" i="3"/>
  <c r="H107" i="3"/>
  <c r="H111" i="3"/>
  <c r="H115" i="3"/>
  <c r="H22" i="3"/>
  <c r="H28" i="3"/>
  <c r="H32" i="3"/>
  <c r="H36" i="3"/>
  <c r="H40" i="3"/>
  <c r="H44" i="3"/>
  <c r="H48" i="3"/>
  <c r="H52" i="3"/>
  <c r="H56" i="3"/>
  <c r="H60" i="3"/>
  <c r="H64" i="3"/>
  <c r="H68" i="3"/>
  <c r="H72" i="3"/>
  <c r="H76" i="3"/>
  <c r="H80" i="3"/>
  <c r="H84" i="3"/>
  <c r="H88" i="3"/>
  <c r="H92" i="3"/>
  <c r="H96" i="3"/>
  <c r="H100" i="3"/>
  <c r="H104" i="3"/>
  <c r="H108" i="3"/>
  <c r="H112" i="3"/>
  <c r="H116" i="3"/>
  <c r="H117" i="3"/>
  <c r="W17" i="8"/>
  <c r="W21" i="8"/>
  <c r="W25" i="8"/>
  <c r="W29" i="8"/>
  <c r="W33" i="8"/>
  <c r="W37" i="8"/>
  <c r="W41" i="8"/>
  <c r="W45" i="8"/>
  <c r="W49" i="8"/>
  <c r="W53" i="8"/>
  <c r="W57" i="8"/>
  <c r="W61" i="8"/>
  <c r="W65" i="8"/>
  <c r="W69" i="8"/>
  <c r="W73" i="8"/>
  <c r="W77" i="8"/>
  <c r="W81" i="8"/>
  <c r="W85" i="8"/>
  <c r="W89" i="8"/>
  <c r="W93" i="8"/>
  <c r="W97" i="8"/>
  <c r="W101" i="8"/>
  <c r="W105" i="8"/>
  <c r="W109" i="8"/>
  <c r="W113" i="8"/>
  <c r="W18" i="8"/>
  <c r="W22" i="8"/>
  <c r="W26" i="8"/>
  <c r="W30" i="8"/>
  <c r="W34" i="8"/>
  <c r="W38" i="8"/>
  <c r="W42" i="8"/>
  <c r="W46" i="8"/>
  <c r="W50" i="8"/>
  <c r="W54" i="8"/>
  <c r="W58" i="8"/>
  <c r="W62" i="8"/>
  <c r="W66" i="8"/>
  <c r="W70" i="8"/>
  <c r="W74" i="8"/>
  <c r="W78" i="8"/>
  <c r="W82" i="8"/>
  <c r="W86" i="8"/>
  <c r="W90" i="8"/>
  <c r="W94" i="8"/>
  <c r="W98" i="8"/>
  <c r="W102" i="8"/>
  <c r="W106" i="8"/>
  <c r="W110" i="8"/>
  <c r="W114" i="8"/>
  <c r="W19" i="8"/>
  <c r="W27" i="8"/>
  <c r="W35" i="8"/>
  <c r="W43" i="8"/>
  <c r="W51" i="8"/>
  <c r="W59" i="8"/>
  <c r="W67" i="8"/>
  <c r="W75" i="8"/>
  <c r="W83" i="8"/>
  <c r="W91" i="8"/>
  <c r="W99" i="8"/>
  <c r="W107" i="8"/>
  <c r="W115" i="8"/>
  <c r="W20" i="8"/>
  <c r="W28" i="8"/>
  <c r="W36" i="8"/>
  <c r="W44" i="8"/>
  <c r="W52" i="8"/>
  <c r="W60" i="8"/>
  <c r="W68" i="8"/>
  <c r="W76" i="8"/>
  <c r="W84" i="8"/>
  <c r="W92" i="8"/>
  <c r="W100" i="8"/>
  <c r="W108" i="8"/>
  <c r="W116" i="8"/>
  <c r="W23" i="8"/>
  <c r="W31" i="8"/>
  <c r="W39" i="8"/>
  <c r="W47" i="8"/>
  <c r="W55" i="8"/>
  <c r="W63" i="8"/>
  <c r="W71" i="8"/>
  <c r="W79" i="8"/>
  <c r="W87" i="8"/>
  <c r="W95" i="8"/>
  <c r="W103" i="8"/>
  <c r="W111" i="8"/>
  <c r="W24" i="8"/>
  <c r="W32" i="8"/>
  <c r="W40" i="8"/>
  <c r="W48" i="8"/>
  <c r="W56" i="8"/>
  <c r="W64" i="8"/>
  <c r="W72" i="8"/>
  <c r="W80" i="8"/>
  <c r="W88" i="8"/>
  <c r="W96" i="8"/>
  <c r="W104" i="8"/>
  <c r="W112" i="8"/>
  <c r="W117" i="8"/>
  <c r="W18" i="13"/>
  <c r="W22" i="13"/>
  <c r="W26" i="13"/>
  <c r="W30" i="13"/>
  <c r="W34" i="13"/>
  <c r="W38" i="13"/>
  <c r="W42" i="13"/>
  <c r="W46" i="13"/>
  <c r="W50" i="13"/>
  <c r="W54" i="13"/>
  <c r="W58" i="13"/>
  <c r="W62" i="13"/>
  <c r="W66" i="13"/>
  <c r="W70" i="13"/>
  <c r="W74" i="13"/>
  <c r="W78" i="13"/>
  <c r="W82" i="13"/>
  <c r="W86" i="13"/>
  <c r="W90" i="13"/>
  <c r="W94" i="13"/>
  <c r="W98" i="13"/>
  <c r="W102" i="13"/>
  <c r="W106" i="13"/>
  <c r="W110" i="13"/>
  <c r="W114" i="13"/>
  <c r="W19" i="13"/>
  <c r="W23" i="13"/>
  <c r="W27" i="13"/>
  <c r="W31" i="13"/>
  <c r="W35" i="13"/>
  <c r="W39" i="13"/>
  <c r="W43" i="13"/>
  <c r="W47" i="13"/>
  <c r="W51" i="13"/>
  <c r="W55" i="13"/>
  <c r="W59" i="13"/>
  <c r="W63" i="13"/>
  <c r="W67" i="13"/>
  <c r="W71" i="13"/>
  <c r="W75" i="13"/>
  <c r="W79" i="13"/>
  <c r="W83" i="13"/>
  <c r="W87" i="13"/>
  <c r="W91" i="13"/>
  <c r="W95" i="13"/>
  <c r="W99" i="13"/>
  <c r="W103" i="13"/>
  <c r="W107" i="13"/>
  <c r="W111" i="13"/>
  <c r="W115" i="13"/>
  <c r="W20" i="13"/>
  <c r="W24" i="13"/>
  <c r="W28" i="13"/>
  <c r="W32" i="13"/>
  <c r="W36" i="13"/>
  <c r="W40" i="13"/>
  <c r="W44" i="13"/>
  <c r="W48" i="13"/>
  <c r="W52" i="13"/>
  <c r="W56" i="13"/>
  <c r="W60" i="13"/>
  <c r="W64" i="13"/>
  <c r="W68" i="13"/>
  <c r="W72" i="13"/>
  <c r="W76" i="13"/>
  <c r="W80" i="13"/>
  <c r="W84" i="13"/>
  <c r="W88" i="13"/>
  <c r="W92" i="13"/>
  <c r="W96" i="13"/>
  <c r="W100" i="13"/>
  <c r="W104" i="13"/>
  <c r="W108" i="13"/>
  <c r="W112" i="13"/>
  <c r="W116" i="13"/>
  <c r="W17" i="13"/>
  <c r="W21" i="13"/>
  <c r="W25" i="13"/>
  <c r="W29" i="13"/>
  <c r="W33" i="13"/>
  <c r="W37" i="13"/>
  <c r="W41" i="13"/>
  <c r="W45" i="13"/>
  <c r="W49" i="13"/>
  <c r="W53" i="13"/>
  <c r="W57" i="13"/>
  <c r="W61" i="13"/>
  <c r="W65" i="13"/>
  <c r="W69" i="13"/>
  <c r="W73" i="13"/>
  <c r="W77" i="13"/>
  <c r="W81" i="13"/>
  <c r="W85" i="13"/>
  <c r="W89" i="13"/>
  <c r="W93" i="13"/>
  <c r="W97" i="13"/>
  <c r="W101" i="13"/>
  <c r="W105" i="13"/>
  <c r="W109" i="13"/>
  <c r="W113" i="13"/>
  <c r="W117" i="13"/>
  <c r="H19" i="13"/>
  <c r="H23" i="13"/>
  <c r="H27" i="13"/>
  <c r="H31" i="13"/>
  <c r="H35" i="13"/>
  <c r="H39" i="13"/>
  <c r="H43" i="13"/>
  <c r="H47" i="13"/>
  <c r="H51" i="13"/>
  <c r="H55" i="13"/>
  <c r="H59" i="13"/>
  <c r="H63" i="13"/>
  <c r="H67" i="13"/>
  <c r="H71" i="13"/>
  <c r="H75" i="13"/>
  <c r="H79" i="13"/>
  <c r="H83" i="13"/>
  <c r="H87" i="13"/>
  <c r="H91" i="13"/>
  <c r="H95" i="13"/>
  <c r="H99" i="13"/>
  <c r="H103" i="13"/>
  <c r="H107" i="13"/>
  <c r="H111" i="13"/>
  <c r="H115" i="13"/>
  <c r="H20" i="13"/>
  <c r="H24" i="13"/>
  <c r="H28" i="13"/>
  <c r="H32" i="13"/>
  <c r="H36" i="13"/>
  <c r="H40" i="13"/>
  <c r="H44" i="13"/>
  <c r="H48" i="13"/>
  <c r="H52" i="13"/>
  <c r="H56" i="13"/>
  <c r="H60" i="13"/>
  <c r="H64" i="13"/>
  <c r="H68" i="13"/>
  <c r="H72" i="13"/>
  <c r="H76" i="13"/>
  <c r="H80" i="13"/>
  <c r="H84" i="13"/>
  <c r="H88" i="13"/>
  <c r="H92" i="13"/>
  <c r="H96" i="13"/>
  <c r="H100" i="13"/>
  <c r="H104" i="13"/>
  <c r="H108" i="13"/>
  <c r="H112" i="13"/>
  <c r="H116" i="13"/>
  <c r="H17" i="13"/>
  <c r="H21" i="13"/>
  <c r="H25" i="13"/>
  <c r="H29" i="13"/>
  <c r="H33" i="13"/>
  <c r="H37" i="13"/>
  <c r="H41" i="13"/>
  <c r="H45" i="13"/>
  <c r="H49" i="13"/>
  <c r="H53" i="13"/>
  <c r="H57" i="13"/>
  <c r="H61" i="13"/>
  <c r="H65" i="13"/>
  <c r="H69" i="13"/>
  <c r="H73" i="13"/>
  <c r="H77" i="13"/>
  <c r="H81" i="13"/>
  <c r="H85" i="13"/>
  <c r="H89" i="13"/>
  <c r="H93" i="13"/>
  <c r="H97" i="13"/>
  <c r="H101" i="13"/>
  <c r="H105" i="13"/>
  <c r="H109" i="13"/>
  <c r="H113" i="13"/>
  <c r="H18" i="13"/>
  <c r="H22" i="13"/>
  <c r="H26" i="13"/>
  <c r="H30" i="13"/>
  <c r="H34" i="13"/>
  <c r="H38" i="13"/>
  <c r="H42" i="13"/>
  <c r="H46" i="13"/>
  <c r="H50" i="13"/>
  <c r="H54" i="13"/>
  <c r="H58" i="13"/>
  <c r="H62" i="13"/>
  <c r="H66" i="13"/>
  <c r="H70" i="13"/>
  <c r="H74" i="13"/>
  <c r="H78" i="13"/>
  <c r="H82" i="13"/>
  <c r="H86" i="13"/>
  <c r="H90" i="13"/>
  <c r="H94" i="13"/>
  <c r="H98" i="13"/>
  <c r="H102" i="13"/>
  <c r="H106" i="13"/>
  <c r="H110" i="13"/>
  <c r="H114" i="13"/>
  <c r="H117" i="13"/>
  <c r="H20" i="8"/>
  <c r="H24" i="8"/>
  <c r="H28" i="8"/>
  <c r="H32" i="8"/>
  <c r="H36" i="8"/>
  <c r="H40" i="8"/>
  <c r="H44" i="8"/>
  <c r="H48" i="8"/>
  <c r="H52" i="8"/>
  <c r="H56" i="8"/>
  <c r="H60" i="8"/>
  <c r="H64" i="8"/>
  <c r="H68" i="8"/>
  <c r="H72" i="8"/>
  <c r="H76" i="8"/>
  <c r="H80" i="8"/>
  <c r="H84" i="8"/>
  <c r="H88" i="8"/>
  <c r="H92" i="8"/>
  <c r="H96" i="8"/>
  <c r="H100" i="8"/>
  <c r="H104" i="8"/>
  <c r="H108" i="8"/>
  <c r="H112" i="8"/>
  <c r="H116" i="8"/>
  <c r="H17" i="8"/>
  <c r="H21" i="8"/>
  <c r="H25" i="8"/>
  <c r="H29" i="8"/>
  <c r="H33" i="8"/>
  <c r="H37" i="8"/>
  <c r="H41" i="8"/>
  <c r="H45" i="8"/>
  <c r="H49" i="8"/>
  <c r="H53" i="8"/>
  <c r="H57" i="8"/>
  <c r="H61" i="8"/>
  <c r="H65" i="8"/>
  <c r="H69" i="8"/>
  <c r="H73" i="8"/>
  <c r="H77" i="8"/>
  <c r="H81" i="8"/>
  <c r="H85" i="8"/>
  <c r="H89" i="8"/>
  <c r="H93" i="8"/>
  <c r="H97" i="8"/>
  <c r="H101" i="8"/>
  <c r="H105" i="8"/>
  <c r="H109" i="8"/>
  <c r="H113" i="8"/>
  <c r="H18" i="8"/>
  <c r="H22" i="8"/>
  <c r="H26" i="8"/>
  <c r="H30" i="8"/>
  <c r="H34" i="8"/>
  <c r="H38" i="8"/>
  <c r="H42" i="8"/>
  <c r="H46" i="8"/>
  <c r="H50" i="8"/>
  <c r="H54" i="8"/>
  <c r="H58" i="8"/>
  <c r="H62" i="8"/>
  <c r="H66" i="8"/>
  <c r="H70" i="8"/>
  <c r="H74" i="8"/>
  <c r="H78" i="8"/>
  <c r="H82" i="8"/>
  <c r="H86" i="8"/>
  <c r="H90" i="8"/>
  <c r="H94" i="8"/>
  <c r="H98" i="8"/>
  <c r="H102" i="8"/>
  <c r="H106" i="8"/>
  <c r="H110" i="8"/>
  <c r="H114" i="8"/>
  <c r="H19" i="8"/>
  <c r="H23" i="8"/>
  <c r="H27" i="8"/>
  <c r="H31" i="8"/>
  <c r="H35" i="8"/>
  <c r="H39" i="8"/>
  <c r="H43" i="8"/>
  <c r="H47" i="8"/>
  <c r="H51" i="8"/>
  <c r="H55" i="8"/>
  <c r="H59" i="8"/>
  <c r="H63" i="8"/>
  <c r="H67" i="8"/>
  <c r="H71" i="8"/>
  <c r="H75" i="8"/>
  <c r="H79" i="8"/>
  <c r="H83" i="8"/>
  <c r="H87" i="8"/>
  <c r="H91" i="8"/>
  <c r="H95" i="8"/>
  <c r="H99" i="8"/>
  <c r="H103" i="8"/>
  <c r="H107" i="8"/>
  <c r="H111" i="8"/>
  <c r="H115" i="8"/>
  <c r="H117" i="8"/>
  <c r="E88" i="14"/>
  <c r="E13" i="7"/>
  <c r="I48" i="14"/>
  <c r="I31" i="14"/>
  <c r="E93" i="14"/>
  <c r="E13" i="11"/>
  <c r="G118" i="7"/>
  <c r="F9" i="7" s="1"/>
  <c r="V118" i="6"/>
  <c r="F10" i="6" s="1"/>
  <c r="F103" i="14" s="1"/>
  <c r="E102" i="14"/>
  <c r="K30" i="14"/>
  <c r="K47" i="14"/>
  <c r="E92" i="14"/>
  <c r="E13" i="10"/>
  <c r="J43" i="14"/>
  <c r="J60" i="14"/>
  <c r="Q60" i="14" s="1"/>
  <c r="V118" i="13"/>
  <c r="F10" i="13" s="1"/>
  <c r="K54" i="14"/>
  <c r="K37" i="14"/>
  <c r="G118" i="11"/>
  <c r="F9" i="11" s="1"/>
  <c r="E103" i="14"/>
  <c r="H17" i="6"/>
  <c r="H21" i="6"/>
  <c r="H25" i="6"/>
  <c r="H29" i="6"/>
  <c r="H33" i="6"/>
  <c r="H37" i="6"/>
  <c r="H41" i="6"/>
  <c r="H45" i="6"/>
  <c r="H49" i="6"/>
  <c r="H53" i="6"/>
  <c r="H57" i="6"/>
  <c r="H61" i="6"/>
  <c r="H65" i="6"/>
  <c r="H69" i="6"/>
  <c r="H73" i="6"/>
  <c r="H77" i="6"/>
  <c r="H81" i="6"/>
  <c r="H85" i="6"/>
  <c r="H89" i="6"/>
  <c r="H93" i="6"/>
  <c r="H97" i="6"/>
  <c r="H101" i="6"/>
  <c r="H105" i="6"/>
  <c r="H18" i="6"/>
  <c r="H22" i="6"/>
  <c r="H26" i="6"/>
  <c r="H30" i="6"/>
  <c r="H34" i="6"/>
  <c r="H38" i="6"/>
  <c r="H42" i="6"/>
  <c r="H46" i="6"/>
  <c r="H50" i="6"/>
  <c r="H54" i="6"/>
  <c r="H58" i="6"/>
  <c r="H62" i="6"/>
  <c r="H66" i="6"/>
  <c r="H70" i="6"/>
  <c r="H74" i="6"/>
  <c r="H78" i="6"/>
  <c r="H82" i="6"/>
  <c r="H86" i="6"/>
  <c r="H90" i="6"/>
  <c r="H94" i="6"/>
  <c r="H98" i="6"/>
  <c r="H102" i="6"/>
  <c r="H106" i="6"/>
  <c r="H20" i="6"/>
  <c r="H24" i="6"/>
  <c r="H28" i="6"/>
  <c r="H32" i="6"/>
  <c r="H36" i="6"/>
  <c r="H40" i="6"/>
  <c r="H23" i="6"/>
  <c r="H39" i="6"/>
  <c r="H48" i="6"/>
  <c r="H56" i="6"/>
  <c r="H64" i="6"/>
  <c r="H72" i="6"/>
  <c r="H80" i="6"/>
  <c r="H88" i="6"/>
  <c r="H96" i="6"/>
  <c r="H104" i="6"/>
  <c r="H110" i="6"/>
  <c r="H114" i="6"/>
  <c r="H27" i="6"/>
  <c r="H43" i="6"/>
  <c r="H51" i="6"/>
  <c r="H59" i="6"/>
  <c r="H67" i="6"/>
  <c r="H75" i="6"/>
  <c r="H83" i="6"/>
  <c r="H91" i="6"/>
  <c r="H99" i="6"/>
  <c r="H107" i="6"/>
  <c r="H111" i="6"/>
  <c r="H115" i="6"/>
  <c r="H31" i="6"/>
  <c r="H44" i="6"/>
  <c r="H52" i="6"/>
  <c r="H60" i="6"/>
  <c r="H68" i="6"/>
  <c r="H76" i="6"/>
  <c r="H84" i="6"/>
  <c r="H92" i="6"/>
  <c r="H100" i="6"/>
  <c r="H108" i="6"/>
  <c r="H112" i="6"/>
  <c r="H116" i="6"/>
  <c r="H19" i="6"/>
  <c r="H35" i="6"/>
  <c r="H47" i="6"/>
  <c r="H55" i="6"/>
  <c r="H63" i="6"/>
  <c r="H71" i="6"/>
  <c r="H79" i="6"/>
  <c r="H87" i="6"/>
  <c r="H95" i="6"/>
  <c r="H103" i="6"/>
  <c r="H109" i="6"/>
  <c r="H113" i="6"/>
  <c r="H117" i="6"/>
  <c r="W20" i="12"/>
  <c r="W24" i="12"/>
  <c r="W28" i="12"/>
  <c r="W32" i="12"/>
  <c r="W36" i="12"/>
  <c r="W40" i="12"/>
  <c r="W44" i="12"/>
  <c r="W48" i="12"/>
  <c r="W52" i="12"/>
  <c r="W56" i="12"/>
  <c r="W60" i="12"/>
  <c r="W64" i="12"/>
  <c r="W68" i="12"/>
  <c r="W72" i="12"/>
  <c r="W76" i="12"/>
  <c r="W80" i="12"/>
  <c r="W84" i="12"/>
  <c r="W88" i="12"/>
  <c r="W92" i="12"/>
  <c r="W96" i="12"/>
  <c r="W100" i="12"/>
  <c r="W104" i="12"/>
  <c r="W108" i="12"/>
  <c r="W112" i="12"/>
  <c r="W116" i="12"/>
  <c r="W17" i="12"/>
  <c r="W21" i="12"/>
  <c r="W25" i="12"/>
  <c r="W29" i="12"/>
  <c r="W33" i="12"/>
  <c r="W37" i="12"/>
  <c r="W41" i="12"/>
  <c r="W45" i="12"/>
  <c r="W49" i="12"/>
  <c r="W53" i="12"/>
  <c r="W57" i="12"/>
  <c r="W61" i="12"/>
  <c r="W65" i="12"/>
  <c r="W69" i="12"/>
  <c r="W73" i="12"/>
  <c r="W77" i="12"/>
  <c r="W81" i="12"/>
  <c r="W85" i="12"/>
  <c r="W89" i="12"/>
  <c r="W93" i="12"/>
  <c r="W97" i="12"/>
  <c r="W101" i="12"/>
  <c r="W105" i="12"/>
  <c r="W109" i="12"/>
  <c r="W113" i="12"/>
  <c r="W18" i="12"/>
  <c r="W22" i="12"/>
  <c r="W26" i="12"/>
  <c r="W30" i="12"/>
  <c r="W34" i="12"/>
  <c r="W38" i="12"/>
  <c r="W42" i="12"/>
  <c r="W46" i="12"/>
  <c r="W50" i="12"/>
  <c r="W54" i="12"/>
  <c r="W58" i="12"/>
  <c r="W62" i="12"/>
  <c r="W66" i="12"/>
  <c r="W70" i="12"/>
  <c r="W74" i="12"/>
  <c r="W78" i="12"/>
  <c r="W82" i="12"/>
  <c r="W86" i="12"/>
  <c r="W90" i="12"/>
  <c r="W94" i="12"/>
  <c r="W98" i="12"/>
  <c r="W102" i="12"/>
  <c r="W106" i="12"/>
  <c r="W110" i="12"/>
  <c r="W114" i="12"/>
  <c r="W19" i="12"/>
  <c r="W23" i="12"/>
  <c r="W27" i="12"/>
  <c r="W31" i="12"/>
  <c r="W35" i="12"/>
  <c r="W39" i="12"/>
  <c r="W43" i="12"/>
  <c r="W47" i="12"/>
  <c r="W51" i="12"/>
  <c r="W55" i="12"/>
  <c r="W59" i="12"/>
  <c r="W63" i="12"/>
  <c r="W67" i="12"/>
  <c r="W71" i="12"/>
  <c r="W75" i="12"/>
  <c r="W79" i="12"/>
  <c r="W83" i="12"/>
  <c r="W87" i="12"/>
  <c r="W91" i="12"/>
  <c r="W95" i="12"/>
  <c r="W99" i="12"/>
  <c r="W103" i="12"/>
  <c r="W107" i="12"/>
  <c r="W111" i="12"/>
  <c r="W115" i="12"/>
  <c r="W117" i="12"/>
  <c r="H20" i="7"/>
  <c r="H24" i="7"/>
  <c r="H28" i="7"/>
  <c r="H32" i="7"/>
  <c r="H36" i="7"/>
  <c r="H40" i="7"/>
  <c r="H44" i="7"/>
  <c r="H48" i="7"/>
  <c r="H52" i="7"/>
  <c r="H56" i="7"/>
  <c r="H60" i="7"/>
  <c r="H64" i="7"/>
  <c r="H68" i="7"/>
  <c r="H72" i="7"/>
  <c r="H76" i="7"/>
  <c r="H80" i="7"/>
  <c r="H84" i="7"/>
  <c r="H88" i="7"/>
  <c r="H92" i="7"/>
  <c r="H96" i="7"/>
  <c r="H100" i="7"/>
  <c r="H104" i="7"/>
  <c r="H108" i="7"/>
  <c r="H112" i="7"/>
  <c r="H116" i="7"/>
  <c r="H17" i="7"/>
  <c r="H21" i="7"/>
  <c r="H25" i="7"/>
  <c r="H29" i="7"/>
  <c r="H33" i="7"/>
  <c r="H37" i="7"/>
  <c r="H41" i="7"/>
  <c r="H45" i="7"/>
  <c r="H49" i="7"/>
  <c r="H53" i="7"/>
  <c r="H57" i="7"/>
  <c r="H61" i="7"/>
  <c r="H65" i="7"/>
  <c r="H69" i="7"/>
  <c r="H73" i="7"/>
  <c r="H77" i="7"/>
  <c r="H81" i="7"/>
  <c r="H85" i="7"/>
  <c r="H89" i="7"/>
  <c r="H93" i="7"/>
  <c r="H97" i="7"/>
  <c r="H101" i="7"/>
  <c r="H105" i="7"/>
  <c r="H109" i="7"/>
  <c r="H113" i="7"/>
  <c r="H18" i="7"/>
  <c r="H22" i="7"/>
  <c r="H26" i="7"/>
  <c r="H30" i="7"/>
  <c r="H34" i="7"/>
  <c r="H38" i="7"/>
  <c r="H42" i="7"/>
  <c r="H46" i="7"/>
  <c r="H50" i="7"/>
  <c r="H54" i="7"/>
  <c r="H58" i="7"/>
  <c r="H62" i="7"/>
  <c r="H66" i="7"/>
  <c r="H70" i="7"/>
  <c r="H74" i="7"/>
  <c r="H78" i="7"/>
  <c r="H82" i="7"/>
  <c r="H86" i="7"/>
  <c r="H90" i="7"/>
  <c r="H94" i="7"/>
  <c r="H98" i="7"/>
  <c r="H102" i="7"/>
  <c r="H106" i="7"/>
  <c r="H110" i="7"/>
  <c r="H114" i="7"/>
  <c r="H31" i="7"/>
  <c r="H47" i="7"/>
  <c r="H63" i="7"/>
  <c r="H79" i="7"/>
  <c r="H95" i="7"/>
  <c r="H111" i="7"/>
  <c r="H19" i="7"/>
  <c r="H35" i="7"/>
  <c r="H51" i="7"/>
  <c r="H67" i="7"/>
  <c r="H83" i="7"/>
  <c r="H99" i="7"/>
  <c r="H115" i="7"/>
  <c r="H23" i="7"/>
  <c r="H39" i="7"/>
  <c r="H55" i="7"/>
  <c r="H71" i="7"/>
  <c r="H87" i="7"/>
  <c r="H103" i="7"/>
  <c r="H27" i="7"/>
  <c r="H43" i="7"/>
  <c r="H59" i="7"/>
  <c r="H75" i="7"/>
  <c r="H91" i="7"/>
  <c r="H107" i="7"/>
  <c r="H117" i="7"/>
  <c r="W17" i="7"/>
  <c r="W21" i="7"/>
  <c r="W25" i="7"/>
  <c r="W29" i="7"/>
  <c r="W33" i="7"/>
  <c r="W37" i="7"/>
  <c r="W41" i="7"/>
  <c r="W45" i="7"/>
  <c r="W49" i="7"/>
  <c r="W53" i="7"/>
  <c r="W57" i="7"/>
  <c r="W61" i="7"/>
  <c r="W65" i="7"/>
  <c r="W69" i="7"/>
  <c r="W73" i="7"/>
  <c r="W77" i="7"/>
  <c r="W81" i="7"/>
  <c r="W85" i="7"/>
  <c r="W89" i="7"/>
  <c r="W93" i="7"/>
  <c r="W97" i="7"/>
  <c r="W101" i="7"/>
  <c r="W105" i="7"/>
  <c r="W109" i="7"/>
  <c r="W113" i="7"/>
  <c r="W18" i="7"/>
  <c r="W22" i="7"/>
  <c r="W26" i="7"/>
  <c r="W30" i="7"/>
  <c r="W34" i="7"/>
  <c r="W38" i="7"/>
  <c r="W42" i="7"/>
  <c r="W46" i="7"/>
  <c r="W50" i="7"/>
  <c r="W54" i="7"/>
  <c r="W58" i="7"/>
  <c r="W62" i="7"/>
  <c r="W66" i="7"/>
  <c r="W70" i="7"/>
  <c r="W74" i="7"/>
  <c r="W78" i="7"/>
  <c r="W82" i="7"/>
  <c r="W86" i="7"/>
  <c r="W90" i="7"/>
  <c r="W94" i="7"/>
  <c r="W98" i="7"/>
  <c r="W102" i="7"/>
  <c r="W106" i="7"/>
  <c r="W110" i="7"/>
  <c r="W114" i="7"/>
  <c r="W19" i="7"/>
  <c r="W23" i="7"/>
  <c r="W27" i="7"/>
  <c r="W31" i="7"/>
  <c r="W35" i="7"/>
  <c r="W39" i="7"/>
  <c r="W43" i="7"/>
  <c r="W47" i="7"/>
  <c r="W51" i="7"/>
  <c r="W55" i="7"/>
  <c r="W59" i="7"/>
  <c r="W63" i="7"/>
  <c r="W67" i="7"/>
  <c r="W71" i="7"/>
  <c r="W75" i="7"/>
  <c r="W79" i="7"/>
  <c r="W83" i="7"/>
  <c r="W87" i="7"/>
  <c r="W91" i="7"/>
  <c r="W95" i="7"/>
  <c r="W99" i="7"/>
  <c r="W103" i="7"/>
  <c r="W107" i="7"/>
  <c r="W111" i="7"/>
  <c r="W115" i="7"/>
  <c r="W20" i="7"/>
  <c r="W24" i="7"/>
  <c r="W28" i="7"/>
  <c r="W32" i="7"/>
  <c r="W36" i="7"/>
  <c r="W40" i="7"/>
  <c r="W44" i="7"/>
  <c r="W48" i="7"/>
  <c r="W52" i="7"/>
  <c r="W56" i="7"/>
  <c r="W60" i="7"/>
  <c r="W64" i="7"/>
  <c r="W68" i="7"/>
  <c r="W72" i="7"/>
  <c r="W76" i="7"/>
  <c r="W80" i="7"/>
  <c r="W84" i="7"/>
  <c r="W88" i="7"/>
  <c r="W92" i="7"/>
  <c r="W96" i="7"/>
  <c r="W100" i="7"/>
  <c r="W104" i="7"/>
  <c r="W108" i="7"/>
  <c r="W112" i="7"/>
  <c r="W116" i="7"/>
  <c r="W117" i="7"/>
  <c r="E100" i="14"/>
  <c r="G118" i="6"/>
  <c r="F9" i="6" s="1"/>
  <c r="K51" i="14"/>
  <c r="K34" i="14"/>
  <c r="E90" i="14"/>
  <c r="E13" i="3"/>
  <c r="V118" i="7"/>
  <c r="F10" i="7" s="1"/>
  <c r="F100" i="14" s="1"/>
  <c r="I29" i="14"/>
  <c r="I46" i="14"/>
  <c r="E99" i="14"/>
  <c r="D96" i="14"/>
  <c r="E89" i="14"/>
  <c r="E13" i="8"/>
  <c r="V118" i="3"/>
  <c r="F10" i="3" s="1"/>
  <c r="F102" i="14" s="1"/>
  <c r="G118" i="10"/>
  <c r="F9" i="10" s="1"/>
  <c r="V118" i="12"/>
  <c r="F10" i="12" s="1"/>
  <c r="G118" i="9"/>
  <c r="F9" i="9" s="1"/>
  <c r="B5" i="14" l="1"/>
  <c r="B7" i="14" s="1"/>
  <c r="C3" i="14" s="1"/>
  <c r="L49" i="14"/>
  <c r="M49" i="14" s="1"/>
  <c r="C5" i="14"/>
  <c r="K41" i="14"/>
  <c r="K58" i="14"/>
  <c r="K57" i="14"/>
  <c r="K40" i="14"/>
  <c r="K56" i="14"/>
  <c r="K39" i="14"/>
  <c r="M32" i="14"/>
  <c r="E108" i="14"/>
  <c r="D5" i="14"/>
  <c r="W118" i="12"/>
  <c r="G10" i="12" s="1"/>
  <c r="G106" i="14" s="1"/>
  <c r="F107" i="14"/>
  <c r="L30" i="14"/>
  <c r="L47" i="14"/>
  <c r="F88" i="14"/>
  <c r="F13" i="7"/>
  <c r="F90" i="14"/>
  <c r="F13" i="3"/>
  <c r="H118" i="12"/>
  <c r="G9" i="12" s="1"/>
  <c r="F89" i="14"/>
  <c r="F13" i="8"/>
  <c r="J59" i="14"/>
  <c r="Q59" i="14" s="1"/>
  <c r="J42" i="14"/>
  <c r="F101" i="14"/>
  <c r="I20" i="6"/>
  <c r="I24" i="6"/>
  <c r="I28" i="6"/>
  <c r="I32" i="6"/>
  <c r="I36" i="6"/>
  <c r="I40" i="6"/>
  <c r="I44" i="6"/>
  <c r="I48" i="6"/>
  <c r="I52" i="6"/>
  <c r="I56" i="6"/>
  <c r="I60" i="6"/>
  <c r="I64" i="6"/>
  <c r="I68" i="6"/>
  <c r="I72" i="6"/>
  <c r="I76" i="6"/>
  <c r="I80" i="6"/>
  <c r="I84" i="6"/>
  <c r="I88" i="6"/>
  <c r="I92" i="6"/>
  <c r="I96" i="6"/>
  <c r="I100" i="6"/>
  <c r="I104" i="6"/>
  <c r="I108" i="6"/>
  <c r="I112" i="6"/>
  <c r="I116" i="6"/>
  <c r="I17" i="6"/>
  <c r="I21" i="6"/>
  <c r="I25" i="6"/>
  <c r="I29" i="6"/>
  <c r="I33" i="6"/>
  <c r="I37" i="6"/>
  <c r="I41" i="6"/>
  <c r="I45" i="6"/>
  <c r="I49" i="6"/>
  <c r="I53" i="6"/>
  <c r="I57" i="6"/>
  <c r="I61" i="6"/>
  <c r="I65" i="6"/>
  <c r="I69" i="6"/>
  <c r="I73" i="6"/>
  <c r="I77" i="6"/>
  <c r="I81" i="6"/>
  <c r="I85" i="6"/>
  <c r="I89" i="6"/>
  <c r="I93" i="6"/>
  <c r="I97" i="6"/>
  <c r="I101" i="6"/>
  <c r="I105" i="6"/>
  <c r="I109" i="6"/>
  <c r="I113" i="6"/>
  <c r="I18" i="6"/>
  <c r="I22" i="6"/>
  <c r="I26" i="6"/>
  <c r="I30" i="6"/>
  <c r="I34" i="6"/>
  <c r="I38" i="6"/>
  <c r="I42" i="6"/>
  <c r="I46" i="6"/>
  <c r="I50" i="6"/>
  <c r="I54" i="6"/>
  <c r="I58" i="6"/>
  <c r="I62" i="6"/>
  <c r="I66" i="6"/>
  <c r="I70" i="6"/>
  <c r="I74" i="6"/>
  <c r="I78" i="6"/>
  <c r="I82" i="6"/>
  <c r="I86" i="6"/>
  <c r="I90" i="6"/>
  <c r="I94" i="6"/>
  <c r="I98" i="6"/>
  <c r="I102" i="6"/>
  <c r="I106" i="6"/>
  <c r="I110" i="6"/>
  <c r="I114" i="6"/>
  <c r="I19" i="6"/>
  <c r="I23" i="6"/>
  <c r="I27" i="6"/>
  <c r="I31" i="6"/>
  <c r="I35" i="6"/>
  <c r="I39" i="6"/>
  <c r="I43" i="6"/>
  <c r="I47" i="6"/>
  <c r="I51" i="6"/>
  <c r="I55" i="6"/>
  <c r="I59" i="6"/>
  <c r="I63" i="6"/>
  <c r="I67" i="6"/>
  <c r="I71" i="6"/>
  <c r="I75" i="6"/>
  <c r="I79" i="6"/>
  <c r="I83" i="6"/>
  <c r="I87" i="6"/>
  <c r="I91" i="6"/>
  <c r="I95" i="6"/>
  <c r="I99" i="6"/>
  <c r="I103" i="6"/>
  <c r="I107" i="6"/>
  <c r="I111" i="6"/>
  <c r="I115" i="6"/>
  <c r="I117" i="6"/>
  <c r="I20" i="12"/>
  <c r="I24" i="12"/>
  <c r="I28" i="12"/>
  <c r="I32" i="12"/>
  <c r="I36" i="12"/>
  <c r="I40" i="12"/>
  <c r="I44" i="12"/>
  <c r="I48" i="12"/>
  <c r="I52" i="12"/>
  <c r="I56" i="12"/>
  <c r="I60" i="12"/>
  <c r="I64" i="12"/>
  <c r="I68" i="12"/>
  <c r="I72" i="12"/>
  <c r="I76" i="12"/>
  <c r="I80" i="12"/>
  <c r="I84" i="12"/>
  <c r="I88" i="12"/>
  <c r="I92" i="12"/>
  <c r="I96" i="12"/>
  <c r="I100" i="12"/>
  <c r="I104" i="12"/>
  <c r="I108" i="12"/>
  <c r="I112" i="12"/>
  <c r="I116" i="12"/>
  <c r="I17" i="12"/>
  <c r="I21" i="12"/>
  <c r="I25" i="12"/>
  <c r="I29" i="12"/>
  <c r="I33" i="12"/>
  <c r="I37" i="12"/>
  <c r="I41" i="12"/>
  <c r="I45" i="12"/>
  <c r="I49" i="12"/>
  <c r="I53" i="12"/>
  <c r="I57" i="12"/>
  <c r="I61" i="12"/>
  <c r="I65" i="12"/>
  <c r="I69" i="12"/>
  <c r="I73" i="12"/>
  <c r="I77" i="12"/>
  <c r="I81" i="12"/>
  <c r="I85" i="12"/>
  <c r="I89" i="12"/>
  <c r="I93" i="12"/>
  <c r="I97" i="12"/>
  <c r="I101" i="12"/>
  <c r="I105" i="12"/>
  <c r="I109" i="12"/>
  <c r="I113" i="12"/>
  <c r="I18" i="12"/>
  <c r="I22" i="12"/>
  <c r="I26" i="12"/>
  <c r="I30" i="12"/>
  <c r="I34" i="12"/>
  <c r="I38" i="12"/>
  <c r="I42" i="12"/>
  <c r="I46" i="12"/>
  <c r="I50" i="12"/>
  <c r="I54" i="12"/>
  <c r="I58" i="12"/>
  <c r="I62" i="12"/>
  <c r="I66" i="12"/>
  <c r="I70" i="12"/>
  <c r="I74" i="12"/>
  <c r="I78" i="12"/>
  <c r="I82" i="12"/>
  <c r="I86" i="12"/>
  <c r="I90" i="12"/>
  <c r="I94" i="12"/>
  <c r="I98" i="12"/>
  <c r="I102" i="12"/>
  <c r="I106" i="12"/>
  <c r="I110" i="12"/>
  <c r="I114" i="12"/>
  <c r="I19" i="12"/>
  <c r="I23" i="12"/>
  <c r="I27" i="12"/>
  <c r="I31" i="12"/>
  <c r="I35" i="12"/>
  <c r="I39" i="12"/>
  <c r="I43" i="12"/>
  <c r="I47" i="12"/>
  <c r="I51" i="12"/>
  <c r="I55" i="12"/>
  <c r="I59" i="12"/>
  <c r="I63" i="12"/>
  <c r="I67" i="12"/>
  <c r="I71" i="12"/>
  <c r="I75" i="12"/>
  <c r="I79" i="12"/>
  <c r="I83" i="12"/>
  <c r="I87" i="12"/>
  <c r="I91" i="12"/>
  <c r="I95" i="12"/>
  <c r="I99" i="12"/>
  <c r="I103" i="12"/>
  <c r="I107" i="12"/>
  <c r="I111" i="12"/>
  <c r="I115" i="12"/>
  <c r="I117" i="12"/>
  <c r="X19" i="6"/>
  <c r="X23" i="6"/>
  <c r="X27" i="6"/>
  <c r="X31" i="6"/>
  <c r="X35" i="6"/>
  <c r="X39" i="6"/>
  <c r="X43" i="6"/>
  <c r="X47" i="6"/>
  <c r="X51" i="6"/>
  <c r="X55" i="6"/>
  <c r="X59" i="6"/>
  <c r="X63" i="6"/>
  <c r="X67" i="6"/>
  <c r="X71" i="6"/>
  <c r="X75" i="6"/>
  <c r="X79" i="6"/>
  <c r="X83" i="6"/>
  <c r="X87" i="6"/>
  <c r="X91" i="6"/>
  <c r="X95" i="6"/>
  <c r="X99" i="6"/>
  <c r="X103" i="6"/>
  <c r="X107" i="6"/>
  <c r="X111" i="6"/>
  <c r="X115" i="6"/>
  <c r="X20" i="6"/>
  <c r="X24" i="6"/>
  <c r="X28" i="6"/>
  <c r="X32" i="6"/>
  <c r="X36" i="6"/>
  <c r="X40" i="6"/>
  <c r="X44" i="6"/>
  <c r="X48" i="6"/>
  <c r="X52" i="6"/>
  <c r="X56" i="6"/>
  <c r="X60" i="6"/>
  <c r="X64" i="6"/>
  <c r="X68" i="6"/>
  <c r="X72" i="6"/>
  <c r="X76" i="6"/>
  <c r="X80" i="6"/>
  <c r="X84" i="6"/>
  <c r="X88" i="6"/>
  <c r="X92" i="6"/>
  <c r="X96" i="6"/>
  <c r="X100" i="6"/>
  <c r="X104" i="6"/>
  <c r="X108" i="6"/>
  <c r="X112" i="6"/>
  <c r="X116" i="6"/>
  <c r="X17" i="6"/>
  <c r="X21" i="6"/>
  <c r="X25" i="6"/>
  <c r="X29" i="6"/>
  <c r="X33" i="6"/>
  <c r="X37" i="6"/>
  <c r="X41" i="6"/>
  <c r="X45" i="6"/>
  <c r="X49" i="6"/>
  <c r="X53" i="6"/>
  <c r="X57" i="6"/>
  <c r="X61" i="6"/>
  <c r="X65" i="6"/>
  <c r="X69" i="6"/>
  <c r="X73" i="6"/>
  <c r="X77" i="6"/>
  <c r="X81" i="6"/>
  <c r="X85" i="6"/>
  <c r="X89" i="6"/>
  <c r="X93" i="6"/>
  <c r="X97" i="6"/>
  <c r="X101" i="6"/>
  <c r="X105" i="6"/>
  <c r="X109" i="6"/>
  <c r="X113" i="6"/>
  <c r="X18" i="6"/>
  <c r="X22" i="6"/>
  <c r="X26" i="6"/>
  <c r="X30" i="6"/>
  <c r="X34" i="6"/>
  <c r="X38" i="6"/>
  <c r="X42" i="6"/>
  <c r="X46" i="6"/>
  <c r="X50" i="6"/>
  <c r="X54" i="6"/>
  <c r="X58" i="6"/>
  <c r="X62" i="6"/>
  <c r="X66" i="6"/>
  <c r="X70" i="6"/>
  <c r="X74" i="6"/>
  <c r="X78" i="6"/>
  <c r="X82" i="6"/>
  <c r="X86" i="6"/>
  <c r="X90" i="6"/>
  <c r="X94" i="6"/>
  <c r="X98" i="6"/>
  <c r="X102" i="6"/>
  <c r="X106" i="6"/>
  <c r="X110" i="6"/>
  <c r="X114" i="6"/>
  <c r="X117" i="6"/>
  <c r="X18" i="10"/>
  <c r="X22" i="10"/>
  <c r="X26" i="10"/>
  <c r="X30" i="10"/>
  <c r="X34" i="10"/>
  <c r="X38" i="10"/>
  <c r="X42" i="10"/>
  <c r="X46" i="10"/>
  <c r="X50" i="10"/>
  <c r="X54" i="10"/>
  <c r="X58" i="10"/>
  <c r="X62" i="10"/>
  <c r="X66" i="10"/>
  <c r="X70" i="10"/>
  <c r="X74" i="10"/>
  <c r="X78" i="10"/>
  <c r="X82" i="10"/>
  <c r="X86" i="10"/>
  <c r="X90" i="10"/>
  <c r="X94" i="10"/>
  <c r="X98" i="10"/>
  <c r="X102" i="10"/>
  <c r="X106" i="10"/>
  <c r="X110" i="10"/>
  <c r="X114" i="10"/>
  <c r="X19" i="10"/>
  <c r="X23" i="10"/>
  <c r="X27" i="10"/>
  <c r="X31" i="10"/>
  <c r="X35" i="10"/>
  <c r="X39" i="10"/>
  <c r="X43" i="10"/>
  <c r="X47" i="10"/>
  <c r="X51" i="10"/>
  <c r="X55" i="10"/>
  <c r="X59" i="10"/>
  <c r="X63" i="10"/>
  <c r="X67" i="10"/>
  <c r="X71" i="10"/>
  <c r="X75" i="10"/>
  <c r="X79" i="10"/>
  <c r="X83" i="10"/>
  <c r="X87" i="10"/>
  <c r="X91" i="10"/>
  <c r="X95" i="10"/>
  <c r="X99" i="10"/>
  <c r="X103" i="10"/>
  <c r="X107" i="10"/>
  <c r="X111" i="10"/>
  <c r="X115" i="10"/>
  <c r="X20" i="10"/>
  <c r="X24" i="10"/>
  <c r="X28" i="10"/>
  <c r="X32" i="10"/>
  <c r="X36" i="10"/>
  <c r="X40" i="10"/>
  <c r="X44" i="10"/>
  <c r="X48" i="10"/>
  <c r="X52" i="10"/>
  <c r="X56" i="10"/>
  <c r="X60" i="10"/>
  <c r="X64" i="10"/>
  <c r="X68" i="10"/>
  <c r="X72" i="10"/>
  <c r="X76" i="10"/>
  <c r="X80" i="10"/>
  <c r="X84" i="10"/>
  <c r="X88" i="10"/>
  <c r="X92" i="10"/>
  <c r="X96" i="10"/>
  <c r="X100" i="10"/>
  <c r="X104" i="10"/>
  <c r="X108" i="10"/>
  <c r="X112" i="10"/>
  <c r="X116" i="10"/>
  <c r="X17" i="10"/>
  <c r="X21" i="10"/>
  <c r="X25" i="10"/>
  <c r="X29" i="10"/>
  <c r="X33" i="10"/>
  <c r="X37" i="10"/>
  <c r="X41" i="10"/>
  <c r="X45" i="10"/>
  <c r="X49" i="10"/>
  <c r="X53" i="10"/>
  <c r="X57" i="10"/>
  <c r="X61" i="10"/>
  <c r="X65" i="10"/>
  <c r="X69" i="10"/>
  <c r="X73" i="10"/>
  <c r="X77" i="10"/>
  <c r="X81" i="10"/>
  <c r="X85" i="10"/>
  <c r="X89" i="10"/>
  <c r="X93" i="10"/>
  <c r="X97" i="10"/>
  <c r="X101" i="10"/>
  <c r="X105" i="10"/>
  <c r="X109" i="10"/>
  <c r="X113" i="10"/>
  <c r="X117" i="10"/>
  <c r="F87" i="14"/>
  <c r="F13" i="9"/>
  <c r="J46" i="14"/>
  <c r="Q46" i="14" s="1"/>
  <c r="J29" i="14"/>
  <c r="F106" i="14"/>
  <c r="L34" i="14"/>
  <c r="L51" i="14"/>
  <c r="F93" i="14"/>
  <c r="F13" i="11"/>
  <c r="E96" i="14"/>
  <c r="F94" i="14"/>
  <c r="F13" i="12"/>
  <c r="L55" i="14"/>
  <c r="L38" i="14"/>
  <c r="X20" i="11"/>
  <c r="X24" i="11"/>
  <c r="X28" i="11"/>
  <c r="X32" i="11"/>
  <c r="X36" i="11"/>
  <c r="X40" i="11"/>
  <c r="X44" i="11"/>
  <c r="X48" i="11"/>
  <c r="X52" i="11"/>
  <c r="X56" i="11"/>
  <c r="X60" i="11"/>
  <c r="X64" i="11"/>
  <c r="X68" i="11"/>
  <c r="X72" i="11"/>
  <c r="X76" i="11"/>
  <c r="X80" i="11"/>
  <c r="X84" i="11"/>
  <c r="X88" i="11"/>
  <c r="X92" i="11"/>
  <c r="X96" i="11"/>
  <c r="X100" i="11"/>
  <c r="X104" i="11"/>
  <c r="X108" i="11"/>
  <c r="X112" i="11"/>
  <c r="X116" i="11"/>
  <c r="X17" i="11"/>
  <c r="X21" i="11"/>
  <c r="X25" i="11"/>
  <c r="X29" i="11"/>
  <c r="X33" i="11"/>
  <c r="X37" i="11"/>
  <c r="X41" i="11"/>
  <c r="X45" i="11"/>
  <c r="X49" i="11"/>
  <c r="X53" i="11"/>
  <c r="X57" i="11"/>
  <c r="X61" i="11"/>
  <c r="X65" i="11"/>
  <c r="X69" i="11"/>
  <c r="X73" i="11"/>
  <c r="X77" i="11"/>
  <c r="X81" i="11"/>
  <c r="X85" i="11"/>
  <c r="X89" i="11"/>
  <c r="X93" i="11"/>
  <c r="X97" i="11"/>
  <c r="X101" i="11"/>
  <c r="X105" i="11"/>
  <c r="X109" i="11"/>
  <c r="X113" i="11"/>
  <c r="X18" i="11"/>
  <c r="X22" i="11"/>
  <c r="X26" i="11"/>
  <c r="X30" i="11"/>
  <c r="X34" i="11"/>
  <c r="X38" i="11"/>
  <c r="X42" i="11"/>
  <c r="X46" i="11"/>
  <c r="X50" i="11"/>
  <c r="X54" i="11"/>
  <c r="X58" i="11"/>
  <c r="X62" i="11"/>
  <c r="X66" i="11"/>
  <c r="X70" i="11"/>
  <c r="X74" i="11"/>
  <c r="X78" i="11"/>
  <c r="X82" i="11"/>
  <c r="X86" i="11"/>
  <c r="X90" i="11"/>
  <c r="X94" i="11"/>
  <c r="X98" i="11"/>
  <c r="X102" i="11"/>
  <c r="X106" i="11"/>
  <c r="X110" i="11"/>
  <c r="X114" i="11"/>
  <c r="X19" i="11"/>
  <c r="X23" i="11"/>
  <c r="X27" i="11"/>
  <c r="X31" i="11"/>
  <c r="X35" i="11"/>
  <c r="X39" i="11"/>
  <c r="X43" i="11"/>
  <c r="X47" i="11"/>
  <c r="X51" i="11"/>
  <c r="X55" i="11"/>
  <c r="X59" i="11"/>
  <c r="X63" i="11"/>
  <c r="X67" i="11"/>
  <c r="X71" i="11"/>
  <c r="X75" i="11"/>
  <c r="X79" i="11"/>
  <c r="X83" i="11"/>
  <c r="X87" i="11"/>
  <c r="X91" i="11"/>
  <c r="X95" i="11"/>
  <c r="X99" i="11"/>
  <c r="X103" i="11"/>
  <c r="X107" i="11"/>
  <c r="X111" i="11"/>
  <c r="X115" i="11"/>
  <c r="X117" i="11"/>
  <c r="X19" i="9"/>
  <c r="X23" i="9"/>
  <c r="X27" i="9"/>
  <c r="X31" i="9"/>
  <c r="X35" i="9"/>
  <c r="X39" i="9"/>
  <c r="X43" i="9"/>
  <c r="X47" i="9"/>
  <c r="X51" i="9"/>
  <c r="X55" i="9"/>
  <c r="X59" i="9"/>
  <c r="X63" i="9"/>
  <c r="X67" i="9"/>
  <c r="X71" i="9"/>
  <c r="X75" i="9"/>
  <c r="X79" i="9"/>
  <c r="X83" i="9"/>
  <c r="X87" i="9"/>
  <c r="X91" i="9"/>
  <c r="X95" i="9"/>
  <c r="X99" i="9"/>
  <c r="X103" i="9"/>
  <c r="X107" i="9"/>
  <c r="X111" i="9"/>
  <c r="X115" i="9"/>
  <c r="X20" i="9"/>
  <c r="X24" i="9"/>
  <c r="X28" i="9"/>
  <c r="X32" i="9"/>
  <c r="X36" i="9"/>
  <c r="X40" i="9"/>
  <c r="X44" i="9"/>
  <c r="X48" i="9"/>
  <c r="X52" i="9"/>
  <c r="X56" i="9"/>
  <c r="X60" i="9"/>
  <c r="X64" i="9"/>
  <c r="X68" i="9"/>
  <c r="X72" i="9"/>
  <c r="X76" i="9"/>
  <c r="X80" i="9"/>
  <c r="X84" i="9"/>
  <c r="X88" i="9"/>
  <c r="X92" i="9"/>
  <c r="X96" i="9"/>
  <c r="X100" i="9"/>
  <c r="X104" i="9"/>
  <c r="X108" i="9"/>
  <c r="X112" i="9"/>
  <c r="X116" i="9"/>
  <c r="X17" i="9"/>
  <c r="X21" i="9"/>
  <c r="X25" i="9"/>
  <c r="X29" i="9"/>
  <c r="X33" i="9"/>
  <c r="X37" i="9"/>
  <c r="X41" i="9"/>
  <c r="X45" i="9"/>
  <c r="X49" i="9"/>
  <c r="X53" i="9"/>
  <c r="X57" i="9"/>
  <c r="X61" i="9"/>
  <c r="X65" i="9"/>
  <c r="X69" i="9"/>
  <c r="X73" i="9"/>
  <c r="X77" i="9"/>
  <c r="X81" i="9"/>
  <c r="X85" i="9"/>
  <c r="X89" i="9"/>
  <c r="X93" i="9"/>
  <c r="X97" i="9"/>
  <c r="X101" i="9"/>
  <c r="X105" i="9"/>
  <c r="X109" i="9"/>
  <c r="X113" i="9"/>
  <c r="X18" i="9"/>
  <c r="X34" i="9"/>
  <c r="X50" i="9"/>
  <c r="X66" i="9"/>
  <c r="X82" i="9"/>
  <c r="X98" i="9"/>
  <c r="X114" i="9"/>
  <c r="X22" i="9"/>
  <c r="X38" i="9"/>
  <c r="X54" i="9"/>
  <c r="X70" i="9"/>
  <c r="X86" i="9"/>
  <c r="X102" i="9"/>
  <c r="X26" i="9"/>
  <c r="X42" i="9"/>
  <c r="X58" i="9"/>
  <c r="X74" i="9"/>
  <c r="X90" i="9"/>
  <c r="X106" i="9"/>
  <c r="X30" i="9"/>
  <c r="X46" i="9"/>
  <c r="X62" i="9"/>
  <c r="X78" i="9"/>
  <c r="X94" i="9"/>
  <c r="X110" i="9"/>
  <c r="X117" i="9"/>
  <c r="I19" i="3"/>
  <c r="I23" i="3"/>
  <c r="I27" i="3"/>
  <c r="I31" i="3"/>
  <c r="I35" i="3"/>
  <c r="I39" i="3"/>
  <c r="I43" i="3"/>
  <c r="I47" i="3"/>
  <c r="I51" i="3"/>
  <c r="I55" i="3"/>
  <c r="I59" i="3"/>
  <c r="I63" i="3"/>
  <c r="I67" i="3"/>
  <c r="I71" i="3"/>
  <c r="I75" i="3"/>
  <c r="I79" i="3"/>
  <c r="I83" i="3"/>
  <c r="I87" i="3"/>
  <c r="I91" i="3"/>
  <c r="I95" i="3"/>
  <c r="I99" i="3"/>
  <c r="I103" i="3"/>
  <c r="I107" i="3"/>
  <c r="I111" i="3"/>
  <c r="I115" i="3"/>
  <c r="I20" i="3"/>
  <c r="I24" i="3"/>
  <c r="I28" i="3"/>
  <c r="I32" i="3"/>
  <c r="I36" i="3"/>
  <c r="I40" i="3"/>
  <c r="I44" i="3"/>
  <c r="I48" i="3"/>
  <c r="I52" i="3"/>
  <c r="I56" i="3"/>
  <c r="I60" i="3"/>
  <c r="I64" i="3"/>
  <c r="I68" i="3"/>
  <c r="I72" i="3"/>
  <c r="I76" i="3"/>
  <c r="I80" i="3"/>
  <c r="I84" i="3"/>
  <c r="I88" i="3"/>
  <c r="I92" i="3"/>
  <c r="I96" i="3"/>
  <c r="I100" i="3"/>
  <c r="I104" i="3"/>
  <c r="I108" i="3"/>
  <c r="I112" i="3"/>
  <c r="I116" i="3"/>
  <c r="I17" i="3"/>
  <c r="I21" i="3"/>
  <c r="I25" i="3"/>
  <c r="I29" i="3"/>
  <c r="I33" i="3"/>
  <c r="I37" i="3"/>
  <c r="I41" i="3"/>
  <c r="I45" i="3"/>
  <c r="I49" i="3"/>
  <c r="I53" i="3"/>
  <c r="I57" i="3"/>
  <c r="I61" i="3"/>
  <c r="I65" i="3"/>
  <c r="I69" i="3"/>
  <c r="I73" i="3"/>
  <c r="I77" i="3"/>
  <c r="I81" i="3"/>
  <c r="I85" i="3"/>
  <c r="I89" i="3"/>
  <c r="I93" i="3"/>
  <c r="I97" i="3"/>
  <c r="I101" i="3"/>
  <c r="I105" i="3"/>
  <c r="I109" i="3"/>
  <c r="I113" i="3"/>
  <c r="I18" i="3"/>
  <c r="I22" i="3"/>
  <c r="I26" i="3"/>
  <c r="I30" i="3"/>
  <c r="I34" i="3"/>
  <c r="I38" i="3"/>
  <c r="I42" i="3"/>
  <c r="I46" i="3"/>
  <c r="I50" i="3"/>
  <c r="I54" i="3"/>
  <c r="I58" i="3"/>
  <c r="I62" i="3"/>
  <c r="I66" i="3"/>
  <c r="I70" i="3"/>
  <c r="I74" i="3"/>
  <c r="I78" i="3"/>
  <c r="I82" i="3"/>
  <c r="I86" i="3"/>
  <c r="I90" i="3"/>
  <c r="I94" i="3"/>
  <c r="I98" i="3"/>
  <c r="I102" i="3"/>
  <c r="I106" i="3"/>
  <c r="I110" i="3"/>
  <c r="I114" i="3"/>
  <c r="I117" i="3"/>
  <c r="I18" i="8"/>
  <c r="I22" i="8"/>
  <c r="I26" i="8"/>
  <c r="I30" i="8"/>
  <c r="I34" i="8"/>
  <c r="I38" i="8"/>
  <c r="I42" i="8"/>
  <c r="I46" i="8"/>
  <c r="I50" i="8"/>
  <c r="I54" i="8"/>
  <c r="I58" i="8"/>
  <c r="I62" i="8"/>
  <c r="I66" i="8"/>
  <c r="I70" i="8"/>
  <c r="I74" i="8"/>
  <c r="I78" i="8"/>
  <c r="I82" i="8"/>
  <c r="I86" i="8"/>
  <c r="I90" i="8"/>
  <c r="I94" i="8"/>
  <c r="I98" i="8"/>
  <c r="I102" i="8"/>
  <c r="I106" i="8"/>
  <c r="I110" i="8"/>
  <c r="I114" i="8"/>
  <c r="I19" i="8"/>
  <c r="I23" i="8"/>
  <c r="I27" i="8"/>
  <c r="I31" i="8"/>
  <c r="I35" i="8"/>
  <c r="I39" i="8"/>
  <c r="I43" i="8"/>
  <c r="I47" i="8"/>
  <c r="I51" i="8"/>
  <c r="I55" i="8"/>
  <c r="I59" i="8"/>
  <c r="I63" i="8"/>
  <c r="I67" i="8"/>
  <c r="I71" i="8"/>
  <c r="I75" i="8"/>
  <c r="I79" i="8"/>
  <c r="I83" i="8"/>
  <c r="I87" i="8"/>
  <c r="I91" i="8"/>
  <c r="I95" i="8"/>
  <c r="I99" i="8"/>
  <c r="I103" i="8"/>
  <c r="I107" i="8"/>
  <c r="I111" i="8"/>
  <c r="I115" i="8"/>
  <c r="I20" i="8"/>
  <c r="I24" i="8"/>
  <c r="I28" i="8"/>
  <c r="I32" i="8"/>
  <c r="I36" i="8"/>
  <c r="I40" i="8"/>
  <c r="I44" i="8"/>
  <c r="I48" i="8"/>
  <c r="I52" i="8"/>
  <c r="I56" i="8"/>
  <c r="I60" i="8"/>
  <c r="I64" i="8"/>
  <c r="I68" i="8"/>
  <c r="I72" i="8"/>
  <c r="I76" i="8"/>
  <c r="I80" i="8"/>
  <c r="I84" i="8"/>
  <c r="I88" i="8"/>
  <c r="I92" i="8"/>
  <c r="I96" i="8"/>
  <c r="I100" i="8"/>
  <c r="I104" i="8"/>
  <c r="I108" i="8"/>
  <c r="I112" i="8"/>
  <c r="I116" i="8"/>
  <c r="I17" i="8"/>
  <c r="I21" i="8"/>
  <c r="I25" i="8"/>
  <c r="I29" i="8"/>
  <c r="I33" i="8"/>
  <c r="I37" i="8"/>
  <c r="I41" i="8"/>
  <c r="I45" i="8"/>
  <c r="I49" i="8"/>
  <c r="I53" i="8"/>
  <c r="I57" i="8"/>
  <c r="I61" i="8"/>
  <c r="I65" i="8"/>
  <c r="I69" i="8"/>
  <c r="I73" i="8"/>
  <c r="I77" i="8"/>
  <c r="I81" i="8"/>
  <c r="I85" i="8"/>
  <c r="I89" i="8"/>
  <c r="I93" i="8"/>
  <c r="I97" i="8"/>
  <c r="I101" i="8"/>
  <c r="I105" i="8"/>
  <c r="I109" i="8"/>
  <c r="I113" i="8"/>
  <c r="I117" i="8"/>
  <c r="H118" i="6"/>
  <c r="G9" i="6" s="1"/>
  <c r="L54" i="14"/>
  <c r="L37" i="14"/>
  <c r="K60" i="14"/>
  <c r="K43" i="14"/>
  <c r="H118" i="8"/>
  <c r="G9" i="8" s="1"/>
  <c r="H118" i="13"/>
  <c r="G9" i="13" s="1"/>
  <c r="W118" i="13"/>
  <c r="G10" i="13" s="1"/>
  <c r="G107" i="14" s="1"/>
  <c r="W118" i="8"/>
  <c r="G10" i="8" s="1"/>
  <c r="G101" i="14" s="1"/>
  <c r="W118" i="9"/>
  <c r="G10" i="9" s="1"/>
  <c r="K53" i="14"/>
  <c r="K36" i="14"/>
  <c r="J2" i="14"/>
  <c r="K1" i="14" s="1"/>
  <c r="W118" i="6"/>
  <c r="G10" i="6" s="1"/>
  <c r="W118" i="10"/>
  <c r="G10" i="10" s="1"/>
  <c r="H118" i="9"/>
  <c r="G9" i="9" s="1"/>
  <c r="H118" i="11"/>
  <c r="G9" i="11" s="1"/>
  <c r="I17" i="13"/>
  <c r="I21" i="13"/>
  <c r="I25" i="13"/>
  <c r="I29" i="13"/>
  <c r="I33" i="13"/>
  <c r="I37" i="13"/>
  <c r="I41" i="13"/>
  <c r="I45" i="13"/>
  <c r="I49" i="13"/>
  <c r="I53" i="13"/>
  <c r="I57" i="13"/>
  <c r="I61" i="13"/>
  <c r="I65" i="13"/>
  <c r="I69" i="13"/>
  <c r="I73" i="13"/>
  <c r="I77" i="13"/>
  <c r="I81" i="13"/>
  <c r="I85" i="13"/>
  <c r="I89" i="13"/>
  <c r="I93" i="13"/>
  <c r="I97" i="13"/>
  <c r="I101" i="13"/>
  <c r="I105" i="13"/>
  <c r="I109" i="13"/>
  <c r="I113" i="13"/>
  <c r="I18" i="13"/>
  <c r="I22" i="13"/>
  <c r="I26" i="13"/>
  <c r="I30" i="13"/>
  <c r="I34" i="13"/>
  <c r="I38" i="13"/>
  <c r="I42" i="13"/>
  <c r="I46" i="13"/>
  <c r="I50" i="13"/>
  <c r="I54" i="13"/>
  <c r="I58" i="13"/>
  <c r="I62" i="13"/>
  <c r="I66" i="13"/>
  <c r="I70" i="13"/>
  <c r="I74" i="13"/>
  <c r="I78" i="13"/>
  <c r="I82" i="13"/>
  <c r="I86" i="13"/>
  <c r="I90" i="13"/>
  <c r="I94" i="13"/>
  <c r="I98" i="13"/>
  <c r="I102" i="13"/>
  <c r="I106" i="13"/>
  <c r="I110" i="13"/>
  <c r="I114" i="13"/>
  <c r="I19" i="13"/>
  <c r="I23" i="13"/>
  <c r="I27" i="13"/>
  <c r="I31" i="13"/>
  <c r="I35" i="13"/>
  <c r="I39" i="13"/>
  <c r="I43" i="13"/>
  <c r="I47" i="13"/>
  <c r="I51" i="13"/>
  <c r="I55" i="13"/>
  <c r="I59" i="13"/>
  <c r="I63" i="13"/>
  <c r="I67" i="13"/>
  <c r="I71" i="13"/>
  <c r="I75" i="13"/>
  <c r="I79" i="13"/>
  <c r="I83" i="13"/>
  <c r="I87" i="13"/>
  <c r="I91" i="13"/>
  <c r="I95" i="13"/>
  <c r="I99" i="13"/>
  <c r="I103" i="13"/>
  <c r="I107" i="13"/>
  <c r="I111" i="13"/>
  <c r="I115" i="13"/>
  <c r="I20" i="13"/>
  <c r="I24" i="13"/>
  <c r="I28" i="13"/>
  <c r="I32" i="13"/>
  <c r="I36" i="13"/>
  <c r="I40" i="13"/>
  <c r="I44" i="13"/>
  <c r="I48" i="13"/>
  <c r="I52" i="13"/>
  <c r="I56" i="13"/>
  <c r="I60" i="13"/>
  <c r="I64" i="13"/>
  <c r="I68" i="13"/>
  <c r="I72" i="13"/>
  <c r="I76" i="13"/>
  <c r="I80" i="13"/>
  <c r="I84" i="13"/>
  <c r="I88" i="13"/>
  <c r="I92" i="13"/>
  <c r="I96" i="13"/>
  <c r="I100" i="13"/>
  <c r="I104" i="13"/>
  <c r="I108" i="13"/>
  <c r="I112" i="13"/>
  <c r="I116" i="13"/>
  <c r="I117" i="13"/>
  <c r="X17" i="3"/>
  <c r="X21" i="3"/>
  <c r="X25" i="3"/>
  <c r="X29" i="3"/>
  <c r="X33" i="3"/>
  <c r="X37" i="3"/>
  <c r="X41" i="3"/>
  <c r="X45" i="3"/>
  <c r="X49" i="3"/>
  <c r="X53" i="3"/>
  <c r="X57" i="3"/>
  <c r="X61" i="3"/>
  <c r="X65" i="3"/>
  <c r="X69" i="3"/>
  <c r="X73" i="3"/>
  <c r="X77" i="3"/>
  <c r="X81" i="3"/>
  <c r="X85" i="3"/>
  <c r="X89" i="3"/>
  <c r="X93" i="3"/>
  <c r="X97" i="3"/>
  <c r="X101" i="3"/>
  <c r="X105" i="3"/>
  <c r="X109" i="3"/>
  <c r="X113" i="3"/>
  <c r="X18" i="3"/>
  <c r="X22" i="3"/>
  <c r="X26" i="3"/>
  <c r="X30" i="3"/>
  <c r="X34" i="3"/>
  <c r="X38" i="3"/>
  <c r="X42" i="3"/>
  <c r="X46" i="3"/>
  <c r="X50" i="3"/>
  <c r="X54" i="3"/>
  <c r="X58" i="3"/>
  <c r="X62" i="3"/>
  <c r="X66" i="3"/>
  <c r="X70" i="3"/>
  <c r="X74" i="3"/>
  <c r="X78" i="3"/>
  <c r="X82" i="3"/>
  <c r="X86" i="3"/>
  <c r="X90" i="3"/>
  <c r="X94" i="3"/>
  <c r="X98" i="3"/>
  <c r="X102" i="3"/>
  <c r="X106" i="3"/>
  <c r="X110" i="3"/>
  <c r="X114" i="3"/>
  <c r="X19" i="3"/>
  <c r="X23" i="3"/>
  <c r="X27" i="3"/>
  <c r="X31" i="3"/>
  <c r="X35" i="3"/>
  <c r="X39" i="3"/>
  <c r="X43" i="3"/>
  <c r="X47" i="3"/>
  <c r="X51" i="3"/>
  <c r="X55" i="3"/>
  <c r="X59" i="3"/>
  <c r="X63" i="3"/>
  <c r="X67" i="3"/>
  <c r="X71" i="3"/>
  <c r="X75" i="3"/>
  <c r="X79" i="3"/>
  <c r="X83" i="3"/>
  <c r="X87" i="3"/>
  <c r="X91" i="3"/>
  <c r="X95" i="3"/>
  <c r="X99" i="3"/>
  <c r="X103" i="3"/>
  <c r="X107" i="3"/>
  <c r="X111" i="3"/>
  <c r="X115" i="3"/>
  <c r="X20" i="3"/>
  <c r="X24" i="3"/>
  <c r="X28" i="3"/>
  <c r="X32" i="3"/>
  <c r="X36" i="3"/>
  <c r="X40" i="3"/>
  <c r="X44" i="3"/>
  <c r="X48" i="3"/>
  <c r="X52" i="3"/>
  <c r="X56" i="3"/>
  <c r="X60" i="3"/>
  <c r="X64" i="3"/>
  <c r="X68" i="3"/>
  <c r="X72" i="3"/>
  <c r="X76" i="3"/>
  <c r="X80" i="3"/>
  <c r="X84" i="3"/>
  <c r="X88" i="3"/>
  <c r="X92" i="3"/>
  <c r="X96" i="3"/>
  <c r="X100" i="3"/>
  <c r="X104" i="3"/>
  <c r="X108" i="3"/>
  <c r="X112" i="3"/>
  <c r="X116" i="3"/>
  <c r="X117" i="3"/>
  <c r="I20" i="11"/>
  <c r="I24" i="11"/>
  <c r="I28" i="11"/>
  <c r="I32" i="11"/>
  <c r="I36" i="11"/>
  <c r="I40" i="11"/>
  <c r="I44" i="11"/>
  <c r="I48" i="11"/>
  <c r="I52" i="11"/>
  <c r="I56" i="11"/>
  <c r="I60" i="11"/>
  <c r="I64" i="11"/>
  <c r="I68" i="11"/>
  <c r="I72" i="11"/>
  <c r="I76" i="11"/>
  <c r="I80" i="11"/>
  <c r="I84" i="11"/>
  <c r="I88" i="11"/>
  <c r="I92" i="11"/>
  <c r="I96" i="11"/>
  <c r="I100" i="11"/>
  <c r="I104" i="11"/>
  <c r="I108" i="11"/>
  <c r="I112" i="11"/>
  <c r="I116" i="11"/>
  <c r="I17" i="11"/>
  <c r="I21" i="11"/>
  <c r="I25" i="11"/>
  <c r="I29" i="11"/>
  <c r="I33" i="11"/>
  <c r="I37" i="11"/>
  <c r="I41" i="11"/>
  <c r="I45" i="11"/>
  <c r="I49" i="11"/>
  <c r="I53" i="11"/>
  <c r="I57" i="11"/>
  <c r="I61" i="11"/>
  <c r="I65" i="11"/>
  <c r="I69" i="11"/>
  <c r="I73" i="11"/>
  <c r="I77" i="11"/>
  <c r="I81" i="11"/>
  <c r="I85" i="11"/>
  <c r="I89" i="11"/>
  <c r="I93" i="11"/>
  <c r="I97" i="11"/>
  <c r="I101" i="11"/>
  <c r="I105" i="11"/>
  <c r="I109" i="11"/>
  <c r="I113" i="11"/>
  <c r="I18" i="11"/>
  <c r="I22" i="11"/>
  <c r="I26" i="11"/>
  <c r="I30" i="11"/>
  <c r="I34" i="11"/>
  <c r="I38" i="11"/>
  <c r="I42" i="11"/>
  <c r="I46" i="11"/>
  <c r="I50" i="11"/>
  <c r="I54" i="11"/>
  <c r="I58" i="11"/>
  <c r="I62" i="11"/>
  <c r="I66" i="11"/>
  <c r="I70" i="11"/>
  <c r="I74" i="11"/>
  <c r="I78" i="11"/>
  <c r="I82" i="11"/>
  <c r="I86" i="11"/>
  <c r="I90" i="11"/>
  <c r="I94" i="11"/>
  <c r="I98" i="11"/>
  <c r="I102" i="11"/>
  <c r="I106" i="11"/>
  <c r="I110" i="11"/>
  <c r="I114" i="11"/>
  <c r="I19" i="11"/>
  <c r="I23" i="11"/>
  <c r="I27" i="11"/>
  <c r="I31" i="11"/>
  <c r="I35" i="11"/>
  <c r="I39" i="11"/>
  <c r="I43" i="11"/>
  <c r="I47" i="11"/>
  <c r="I51" i="11"/>
  <c r="I55" i="11"/>
  <c r="I59" i="11"/>
  <c r="I63" i="11"/>
  <c r="I67" i="11"/>
  <c r="I71" i="11"/>
  <c r="I75" i="11"/>
  <c r="I79" i="11"/>
  <c r="I83" i="11"/>
  <c r="I87" i="11"/>
  <c r="I91" i="11"/>
  <c r="I95" i="11"/>
  <c r="I99" i="11"/>
  <c r="I103" i="11"/>
  <c r="I107" i="11"/>
  <c r="I111" i="11"/>
  <c r="I115" i="11"/>
  <c r="I117" i="11"/>
  <c r="I18" i="9"/>
  <c r="I20" i="9"/>
  <c r="I22" i="9"/>
  <c r="I24" i="9"/>
  <c r="I26" i="9"/>
  <c r="I28" i="9"/>
  <c r="I30" i="9"/>
  <c r="I32" i="9"/>
  <c r="I34" i="9"/>
  <c r="I36" i="9"/>
  <c r="I38" i="9"/>
  <c r="I40" i="9"/>
  <c r="I42" i="9"/>
  <c r="I44" i="9"/>
  <c r="I46" i="9"/>
  <c r="I48" i="9"/>
  <c r="I50" i="9"/>
  <c r="I52" i="9"/>
  <c r="I54" i="9"/>
  <c r="I56" i="9"/>
  <c r="I58" i="9"/>
  <c r="I60" i="9"/>
  <c r="I62" i="9"/>
  <c r="I64" i="9"/>
  <c r="I66" i="9"/>
  <c r="I68" i="9"/>
  <c r="I70" i="9"/>
  <c r="I72" i="9"/>
  <c r="I74" i="9"/>
  <c r="I76" i="9"/>
  <c r="I78" i="9"/>
  <c r="I80" i="9"/>
  <c r="I82" i="9"/>
  <c r="I84" i="9"/>
  <c r="I86" i="9"/>
  <c r="I88" i="9"/>
  <c r="I90" i="9"/>
  <c r="I92" i="9"/>
  <c r="I94" i="9"/>
  <c r="I96" i="9"/>
  <c r="I98" i="9"/>
  <c r="I100" i="9"/>
  <c r="I102" i="9"/>
  <c r="I17" i="9"/>
  <c r="I19" i="9"/>
  <c r="I21" i="9"/>
  <c r="I23" i="9"/>
  <c r="I25" i="9"/>
  <c r="I27" i="9"/>
  <c r="I29" i="9"/>
  <c r="I31" i="9"/>
  <c r="I33" i="9"/>
  <c r="I35" i="9"/>
  <c r="I37" i="9"/>
  <c r="I39" i="9"/>
  <c r="I41" i="9"/>
  <c r="I43" i="9"/>
  <c r="I45" i="9"/>
  <c r="I47" i="9"/>
  <c r="I49" i="9"/>
  <c r="I51" i="9"/>
  <c r="I53" i="9"/>
  <c r="I55" i="9"/>
  <c r="I57" i="9"/>
  <c r="I59" i="9"/>
  <c r="I61" i="9"/>
  <c r="I63" i="9"/>
  <c r="I65" i="9"/>
  <c r="I67" i="9"/>
  <c r="I69" i="9"/>
  <c r="I71" i="9"/>
  <c r="I73" i="9"/>
  <c r="I75" i="9"/>
  <c r="I77" i="9"/>
  <c r="I79" i="9"/>
  <c r="I81" i="9"/>
  <c r="I83" i="9"/>
  <c r="I85" i="9"/>
  <c r="I87" i="9"/>
  <c r="I89" i="9"/>
  <c r="I91" i="9"/>
  <c r="I93" i="9"/>
  <c r="I95" i="9"/>
  <c r="I97" i="9"/>
  <c r="I99" i="9"/>
  <c r="I101" i="9"/>
  <c r="I103" i="9"/>
  <c r="I105" i="9"/>
  <c r="I107" i="9"/>
  <c r="I109" i="9"/>
  <c r="I111" i="9"/>
  <c r="I113" i="9"/>
  <c r="I115" i="9"/>
  <c r="I104" i="9"/>
  <c r="I112" i="9"/>
  <c r="I110" i="9"/>
  <c r="I108" i="9"/>
  <c r="I116" i="9"/>
  <c r="I106" i="9"/>
  <c r="I114" i="9"/>
  <c r="I117" i="9"/>
  <c r="X19" i="8"/>
  <c r="X23" i="8"/>
  <c r="X27" i="8"/>
  <c r="X31" i="8"/>
  <c r="X35" i="8"/>
  <c r="X39" i="8"/>
  <c r="X43" i="8"/>
  <c r="X47" i="8"/>
  <c r="X51" i="8"/>
  <c r="X55" i="8"/>
  <c r="X59" i="8"/>
  <c r="X63" i="8"/>
  <c r="X67" i="8"/>
  <c r="X71" i="8"/>
  <c r="X75" i="8"/>
  <c r="X79" i="8"/>
  <c r="X83" i="8"/>
  <c r="X87" i="8"/>
  <c r="X91" i="8"/>
  <c r="X95" i="8"/>
  <c r="X99" i="8"/>
  <c r="X103" i="8"/>
  <c r="X107" i="8"/>
  <c r="X111" i="8"/>
  <c r="X115" i="8"/>
  <c r="X20" i="8"/>
  <c r="X24" i="8"/>
  <c r="X28" i="8"/>
  <c r="X32" i="8"/>
  <c r="X36" i="8"/>
  <c r="X40" i="8"/>
  <c r="X44" i="8"/>
  <c r="X48" i="8"/>
  <c r="X52" i="8"/>
  <c r="X56" i="8"/>
  <c r="X60" i="8"/>
  <c r="X64" i="8"/>
  <c r="X68" i="8"/>
  <c r="X72" i="8"/>
  <c r="X76" i="8"/>
  <c r="X80" i="8"/>
  <c r="X84" i="8"/>
  <c r="X88" i="8"/>
  <c r="X92" i="8"/>
  <c r="X96" i="8"/>
  <c r="X100" i="8"/>
  <c r="X104" i="8"/>
  <c r="X108" i="8"/>
  <c r="X112" i="8"/>
  <c r="X116" i="8"/>
  <c r="X21" i="8"/>
  <c r="X29" i="8"/>
  <c r="X37" i="8"/>
  <c r="X45" i="8"/>
  <c r="X53" i="8"/>
  <c r="X61" i="8"/>
  <c r="X69" i="8"/>
  <c r="X77" i="8"/>
  <c r="X85" i="8"/>
  <c r="X93" i="8"/>
  <c r="X101" i="8"/>
  <c r="X109" i="8"/>
  <c r="X22" i="8"/>
  <c r="X30" i="8"/>
  <c r="X38" i="8"/>
  <c r="X46" i="8"/>
  <c r="X54" i="8"/>
  <c r="X62" i="8"/>
  <c r="X70" i="8"/>
  <c r="X78" i="8"/>
  <c r="X86" i="8"/>
  <c r="X94" i="8"/>
  <c r="X102" i="8"/>
  <c r="X110" i="8"/>
  <c r="X17" i="8"/>
  <c r="X25" i="8"/>
  <c r="X33" i="8"/>
  <c r="X41" i="8"/>
  <c r="X49" i="8"/>
  <c r="X57" i="8"/>
  <c r="X65" i="8"/>
  <c r="X73" i="8"/>
  <c r="X81" i="8"/>
  <c r="X89" i="8"/>
  <c r="X97" i="8"/>
  <c r="X105" i="8"/>
  <c r="X113" i="8"/>
  <c r="X18" i="8"/>
  <c r="X26" i="8"/>
  <c r="X34" i="8"/>
  <c r="X42" i="8"/>
  <c r="X50" i="8"/>
  <c r="X58" i="8"/>
  <c r="X66" i="8"/>
  <c r="X74" i="8"/>
  <c r="X82" i="8"/>
  <c r="X90" i="8"/>
  <c r="X98" i="8"/>
  <c r="X106" i="8"/>
  <c r="X114" i="8"/>
  <c r="X117" i="8"/>
  <c r="I18" i="7"/>
  <c r="I22" i="7"/>
  <c r="I26" i="7"/>
  <c r="I30" i="7"/>
  <c r="I34" i="7"/>
  <c r="I38" i="7"/>
  <c r="I42" i="7"/>
  <c r="I46" i="7"/>
  <c r="I50" i="7"/>
  <c r="I54" i="7"/>
  <c r="I58" i="7"/>
  <c r="I62" i="7"/>
  <c r="I66" i="7"/>
  <c r="I70" i="7"/>
  <c r="I74" i="7"/>
  <c r="I78" i="7"/>
  <c r="I82" i="7"/>
  <c r="I86" i="7"/>
  <c r="I90" i="7"/>
  <c r="I94" i="7"/>
  <c r="I98" i="7"/>
  <c r="I102" i="7"/>
  <c r="I106" i="7"/>
  <c r="I110" i="7"/>
  <c r="I114" i="7"/>
  <c r="I19" i="7"/>
  <c r="I23" i="7"/>
  <c r="I27" i="7"/>
  <c r="I31" i="7"/>
  <c r="I35" i="7"/>
  <c r="I39" i="7"/>
  <c r="I43" i="7"/>
  <c r="I47" i="7"/>
  <c r="I51" i="7"/>
  <c r="I55" i="7"/>
  <c r="I59" i="7"/>
  <c r="I63" i="7"/>
  <c r="I67" i="7"/>
  <c r="I71" i="7"/>
  <c r="I75" i="7"/>
  <c r="I79" i="7"/>
  <c r="I83" i="7"/>
  <c r="I87" i="7"/>
  <c r="I91" i="7"/>
  <c r="I95" i="7"/>
  <c r="I99" i="7"/>
  <c r="I103" i="7"/>
  <c r="I107" i="7"/>
  <c r="I111" i="7"/>
  <c r="I115" i="7"/>
  <c r="I20" i="7"/>
  <c r="I24" i="7"/>
  <c r="I28" i="7"/>
  <c r="I32" i="7"/>
  <c r="I36" i="7"/>
  <c r="I40" i="7"/>
  <c r="I44" i="7"/>
  <c r="I48" i="7"/>
  <c r="I52" i="7"/>
  <c r="I56" i="7"/>
  <c r="I60" i="7"/>
  <c r="I64" i="7"/>
  <c r="I68" i="7"/>
  <c r="I72" i="7"/>
  <c r="I76" i="7"/>
  <c r="I80" i="7"/>
  <c r="I84" i="7"/>
  <c r="I88" i="7"/>
  <c r="I25" i="7"/>
  <c r="I41" i="7"/>
  <c r="I57" i="7"/>
  <c r="I73" i="7"/>
  <c r="I89" i="7"/>
  <c r="I97" i="7"/>
  <c r="I105" i="7"/>
  <c r="I113" i="7"/>
  <c r="I29" i="7"/>
  <c r="I45" i="7"/>
  <c r="I61" i="7"/>
  <c r="I77" i="7"/>
  <c r="I92" i="7"/>
  <c r="I100" i="7"/>
  <c r="I108" i="7"/>
  <c r="I116" i="7"/>
  <c r="I17" i="7"/>
  <c r="I33" i="7"/>
  <c r="I49" i="7"/>
  <c r="I65" i="7"/>
  <c r="I81" i="7"/>
  <c r="I93" i="7"/>
  <c r="I101" i="7"/>
  <c r="I109" i="7"/>
  <c r="I21" i="7"/>
  <c r="I37" i="7"/>
  <c r="I53" i="7"/>
  <c r="I69" i="7"/>
  <c r="I85" i="7"/>
  <c r="I96" i="7"/>
  <c r="I104" i="7"/>
  <c r="I112" i="7"/>
  <c r="I117" i="7"/>
  <c r="F92" i="14"/>
  <c r="F13" i="10"/>
  <c r="F91" i="14"/>
  <c r="F13" i="6"/>
  <c r="W118" i="7"/>
  <c r="G10" i="7" s="1"/>
  <c r="G100" i="14" s="1"/>
  <c r="H118" i="7"/>
  <c r="G9" i="7" s="1"/>
  <c r="J31" i="14"/>
  <c r="J48" i="14"/>
  <c r="Q48" i="14" s="1"/>
  <c r="H118" i="3"/>
  <c r="G9" i="3" s="1"/>
  <c r="F95" i="14"/>
  <c r="F13" i="13"/>
  <c r="K50" i="14"/>
  <c r="K33" i="14"/>
  <c r="S3" i="1"/>
  <c r="AI3" i="1" s="1"/>
  <c r="Y16" i="7"/>
  <c r="N4" i="15"/>
  <c r="AC4" i="15" s="1"/>
  <c r="Y16" i="8"/>
  <c r="J16" i="3"/>
  <c r="J16" i="7"/>
  <c r="Y16" i="3"/>
  <c r="J16" i="6"/>
  <c r="Y16" i="10"/>
  <c r="J16" i="11"/>
  <c r="Y16" i="9"/>
  <c r="I6" i="7"/>
  <c r="I6" i="10"/>
  <c r="I6" i="9"/>
  <c r="I98" i="14"/>
  <c r="I86" i="14"/>
  <c r="I74" i="14"/>
  <c r="I62" i="14"/>
  <c r="I45" i="14"/>
  <c r="I10" i="14"/>
  <c r="J16" i="8"/>
  <c r="Y16" i="11"/>
  <c r="J16" i="12"/>
  <c r="I6" i="6"/>
  <c r="I6" i="13"/>
  <c r="Y16" i="6"/>
  <c r="Y16" i="12"/>
  <c r="J16" i="13"/>
  <c r="I6" i="3"/>
  <c r="I6" i="12"/>
  <c r="J16" i="10"/>
  <c r="Y16" i="13"/>
  <c r="J16" i="9"/>
  <c r="I6" i="8"/>
  <c r="I6" i="11"/>
  <c r="W118" i="11"/>
  <c r="G10" i="11" s="1"/>
  <c r="K35" i="14"/>
  <c r="K52" i="14"/>
  <c r="X18" i="12"/>
  <c r="X22" i="12"/>
  <c r="X26" i="12"/>
  <c r="X30" i="12"/>
  <c r="X34" i="12"/>
  <c r="X38" i="12"/>
  <c r="X42" i="12"/>
  <c r="X46" i="12"/>
  <c r="X50" i="12"/>
  <c r="X54" i="12"/>
  <c r="X58" i="12"/>
  <c r="X62" i="12"/>
  <c r="X66" i="12"/>
  <c r="X70" i="12"/>
  <c r="X74" i="12"/>
  <c r="X78" i="12"/>
  <c r="X82" i="12"/>
  <c r="X86" i="12"/>
  <c r="X90" i="12"/>
  <c r="X94" i="12"/>
  <c r="X98" i="12"/>
  <c r="X102" i="12"/>
  <c r="X106" i="12"/>
  <c r="X110" i="12"/>
  <c r="X114" i="12"/>
  <c r="X19" i="12"/>
  <c r="X23" i="12"/>
  <c r="X27" i="12"/>
  <c r="X31" i="12"/>
  <c r="X35" i="12"/>
  <c r="X39" i="12"/>
  <c r="X43" i="12"/>
  <c r="X47" i="12"/>
  <c r="X51" i="12"/>
  <c r="X55" i="12"/>
  <c r="X59" i="12"/>
  <c r="X63" i="12"/>
  <c r="X67" i="12"/>
  <c r="X71" i="12"/>
  <c r="X75" i="12"/>
  <c r="X79" i="12"/>
  <c r="X83" i="12"/>
  <c r="X87" i="12"/>
  <c r="X91" i="12"/>
  <c r="X95" i="12"/>
  <c r="X99" i="12"/>
  <c r="X103" i="12"/>
  <c r="X107" i="12"/>
  <c r="X111" i="12"/>
  <c r="X115" i="12"/>
  <c r="X20" i="12"/>
  <c r="X24" i="12"/>
  <c r="X28" i="12"/>
  <c r="X32" i="12"/>
  <c r="X36" i="12"/>
  <c r="X40" i="12"/>
  <c r="X44" i="12"/>
  <c r="X48" i="12"/>
  <c r="X52" i="12"/>
  <c r="X56" i="12"/>
  <c r="X60" i="12"/>
  <c r="X64" i="12"/>
  <c r="X68" i="12"/>
  <c r="X72" i="12"/>
  <c r="X76" i="12"/>
  <c r="X80" i="12"/>
  <c r="X84" i="12"/>
  <c r="X88" i="12"/>
  <c r="X92" i="12"/>
  <c r="X96" i="12"/>
  <c r="X100" i="12"/>
  <c r="X104" i="12"/>
  <c r="X108" i="12"/>
  <c r="X112" i="12"/>
  <c r="X116" i="12"/>
  <c r="X17" i="12"/>
  <c r="X21" i="12"/>
  <c r="X25" i="12"/>
  <c r="X29" i="12"/>
  <c r="X33" i="12"/>
  <c r="X37" i="12"/>
  <c r="X41" i="12"/>
  <c r="X45" i="12"/>
  <c r="X49" i="12"/>
  <c r="X53" i="12"/>
  <c r="X57" i="12"/>
  <c r="X61" i="12"/>
  <c r="X65" i="12"/>
  <c r="X69" i="12"/>
  <c r="X73" i="12"/>
  <c r="X77" i="12"/>
  <c r="X81" i="12"/>
  <c r="X85" i="12"/>
  <c r="X89" i="12"/>
  <c r="X93" i="12"/>
  <c r="X97" i="12"/>
  <c r="X101" i="12"/>
  <c r="X105" i="12"/>
  <c r="X109" i="12"/>
  <c r="X113" i="12"/>
  <c r="X117" i="12"/>
  <c r="I20" i="10"/>
  <c r="I24" i="10"/>
  <c r="I28" i="10"/>
  <c r="I32" i="10"/>
  <c r="I36" i="10"/>
  <c r="I40" i="10"/>
  <c r="I44" i="10"/>
  <c r="I48" i="10"/>
  <c r="I52" i="10"/>
  <c r="I56" i="10"/>
  <c r="I60" i="10"/>
  <c r="I64" i="10"/>
  <c r="I68" i="10"/>
  <c r="I72" i="10"/>
  <c r="I76" i="10"/>
  <c r="I80" i="10"/>
  <c r="I84" i="10"/>
  <c r="I88" i="10"/>
  <c r="I92" i="10"/>
  <c r="I96" i="10"/>
  <c r="I100" i="10"/>
  <c r="I104" i="10"/>
  <c r="I108" i="10"/>
  <c r="I112" i="10"/>
  <c r="I116" i="10"/>
  <c r="I17" i="10"/>
  <c r="I21" i="10"/>
  <c r="I25" i="10"/>
  <c r="I29" i="10"/>
  <c r="I33" i="10"/>
  <c r="I37" i="10"/>
  <c r="I41" i="10"/>
  <c r="I45" i="10"/>
  <c r="I49" i="10"/>
  <c r="I53" i="10"/>
  <c r="I57" i="10"/>
  <c r="I61" i="10"/>
  <c r="I65" i="10"/>
  <c r="I69" i="10"/>
  <c r="I73" i="10"/>
  <c r="I77" i="10"/>
  <c r="I81" i="10"/>
  <c r="I85" i="10"/>
  <c r="I89" i="10"/>
  <c r="I93" i="10"/>
  <c r="I97" i="10"/>
  <c r="I101" i="10"/>
  <c r="I105" i="10"/>
  <c r="I109" i="10"/>
  <c r="I113" i="10"/>
  <c r="I18" i="10"/>
  <c r="I22" i="10"/>
  <c r="I26" i="10"/>
  <c r="I30" i="10"/>
  <c r="I34" i="10"/>
  <c r="I38" i="10"/>
  <c r="I42" i="10"/>
  <c r="I46" i="10"/>
  <c r="I50" i="10"/>
  <c r="I54" i="10"/>
  <c r="I58" i="10"/>
  <c r="I23" i="10"/>
  <c r="I39" i="10"/>
  <c r="I55" i="10"/>
  <c r="I66" i="10"/>
  <c r="I74" i="10"/>
  <c r="I82" i="10"/>
  <c r="I90" i="10"/>
  <c r="I98" i="10"/>
  <c r="I106" i="10"/>
  <c r="I114" i="10"/>
  <c r="I27" i="10"/>
  <c r="I43" i="10"/>
  <c r="I59" i="10"/>
  <c r="I67" i="10"/>
  <c r="I75" i="10"/>
  <c r="I83" i="10"/>
  <c r="I91" i="10"/>
  <c r="I99" i="10"/>
  <c r="I107" i="10"/>
  <c r="I115" i="10"/>
  <c r="I31" i="10"/>
  <c r="I47" i="10"/>
  <c r="I62" i="10"/>
  <c r="I70" i="10"/>
  <c r="I78" i="10"/>
  <c r="I86" i="10"/>
  <c r="I94" i="10"/>
  <c r="I102" i="10"/>
  <c r="I110" i="10"/>
  <c r="I19" i="10"/>
  <c r="I35" i="10"/>
  <c r="I51" i="10"/>
  <c r="I63" i="10"/>
  <c r="I71" i="10"/>
  <c r="I79" i="10"/>
  <c r="I87" i="10"/>
  <c r="I95" i="10"/>
  <c r="I103" i="10"/>
  <c r="I111" i="10"/>
  <c r="I117" i="10"/>
  <c r="X20" i="13"/>
  <c r="X24" i="13"/>
  <c r="X28" i="13"/>
  <c r="X32" i="13"/>
  <c r="X36" i="13"/>
  <c r="X40" i="13"/>
  <c r="X44" i="13"/>
  <c r="X48" i="13"/>
  <c r="X52" i="13"/>
  <c r="X56" i="13"/>
  <c r="X60" i="13"/>
  <c r="X64" i="13"/>
  <c r="X68" i="13"/>
  <c r="X72" i="13"/>
  <c r="X76" i="13"/>
  <c r="X80" i="13"/>
  <c r="X84" i="13"/>
  <c r="X88" i="13"/>
  <c r="X92" i="13"/>
  <c r="X96" i="13"/>
  <c r="X100" i="13"/>
  <c r="X104" i="13"/>
  <c r="X108" i="13"/>
  <c r="X112" i="13"/>
  <c r="X116" i="13"/>
  <c r="X17" i="13"/>
  <c r="X21" i="13"/>
  <c r="X25" i="13"/>
  <c r="X29" i="13"/>
  <c r="X33" i="13"/>
  <c r="X37" i="13"/>
  <c r="X41" i="13"/>
  <c r="X45" i="13"/>
  <c r="X49" i="13"/>
  <c r="X53" i="13"/>
  <c r="X57" i="13"/>
  <c r="X61" i="13"/>
  <c r="X65" i="13"/>
  <c r="X69" i="13"/>
  <c r="X73" i="13"/>
  <c r="X77" i="13"/>
  <c r="X81" i="13"/>
  <c r="X85" i="13"/>
  <c r="X89" i="13"/>
  <c r="X93" i="13"/>
  <c r="X97" i="13"/>
  <c r="X101" i="13"/>
  <c r="X105" i="13"/>
  <c r="X109" i="13"/>
  <c r="X113" i="13"/>
  <c r="X18" i="13"/>
  <c r="X22" i="13"/>
  <c r="X26" i="13"/>
  <c r="X30" i="13"/>
  <c r="X34" i="13"/>
  <c r="X38" i="13"/>
  <c r="X42" i="13"/>
  <c r="X46" i="13"/>
  <c r="X50" i="13"/>
  <c r="X54" i="13"/>
  <c r="X58" i="13"/>
  <c r="X62" i="13"/>
  <c r="X66" i="13"/>
  <c r="X70" i="13"/>
  <c r="X74" i="13"/>
  <c r="X78" i="13"/>
  <c r="X82" i="13"/>
  <c r="X86" i="13"/>
  <c r="X90" i="13"/>
  <c r="X94" i="13"/>
  <c r="X98" i="13"/>
  <c r="X102" i="13"/>
  <c r="X106" i="13"/>
  <c r="X110" i="13"/>
  <c r="X114" i="13"/>
  <c r="X19" i="13"/>
  <c r="X23" i="13"/>
  <c r="X27" i="13"/>
  <c r="X31" i="13"/>
  <c r="X35" i="13"/>
  <c r="X39" i="13"/>
  <c r="X43" i="13"/>
  <c r="X47" i="13"/>
  <c r="X51" i="13"/>
  <c r="X55" i="13"/>
  <c r="X59" i="13"/>
  <c r="X63" i="13"/>
  <c r="X67" i="13"/>
  <c r="X71" i="13"/>
  <c r="X75" i="13"/>
  <c r="X79" i="13"/>
  <c r="X83" i="13"/>
  <c r="X87" i="13"/>
  <c r="X91" i="13"/>
  <c r="X95" i="13"/>
  <c r="X99" i="13"/>
  <c r="X103" i="13"/>
  <c r="X107" i="13"/>
  <c r="X111" i="13"/>
  <c r="X115" i="13"/>
  <c r="X117" i="13"/>
  <c r="X19" i="7"/>
  <c r="X23" i="7"/>
  <c r="X27" i="7"/>
  <c r="X31" i="7"/>
  <c r="X35" i="7"/>
  <c r="X39" i="7"/>
  <c r="X43" i="7"/>
  <c r="X47" i="7"/>
  <c r="X51" i="7"/>
  <c r="X55" i="7"/>
  <c r="X59" i="7"/>
  <c r="X63" i="7"/>
  <c r="X67" i="7"/>
  <c r="X71" i="7"/>
  <c r="X75" i="7"/>
  <c r="X79" i="7"/>
  <c r="X83" i="7"/>
  <c r="X87" i="7"/>
  <c r="X91" i="7"/>
  <c r="X95" i="7"/>
  <c r="X99" i="7"/>
  <c r="X103" i="7"/>
  <c r="X107" i="7"/>
  <c r="X111" i="7"/>
  <c r="X115" i="7"/>
  <c r="X20" i="7"/>
  <c r="X24" i="7"/>
  <c r="X28" i="7"/>
  <c r="X32" i="7"/>
  <c r="X36" i="7"/>
  <c r="X40" i="7"/>
  <c r="X44" i="7"/>
  <c r="X48" i="7"/>
  <c r="X52" i="7"/>
  <c r="X56" i="7"/>
  <c r="X60" i="7"/>
  <c r="X64" i="7"/>
  <c r="X68" i="7"/>
  <c r="X72" i="7"/>
  <c r="X76" i="7"/>
  <c r="X80" i="7"/>
  <c r="X84" i="7"/>
  <c r="X88" i="7"/>
  <c r="X92" i="7"/>
  <c r="X96" i="7"/>
  <c r="X100" i="7"/>
  <c r="X104" i="7"/>
  <c r="X108" i="7"/>
  <c r="X112" i="7"/>
  <c r="X116" i="7"/>
  <c r="X17" i="7"/>
  <c r="X21" i="7"/>
  <c r="X25" i="7"/>
  <c r="X29" i="7"/>
  <c r="X33" i="7"/>
  <c r="X37" i="7"/>
  <c r="X41" i="7"/>
  <c r="X45" i="7"/>
  <c r="X49" i="7"/>
  <c r="X53" i="7"/>
  <c r="X57" i="7"/>
  <c r="X61" i="7"/>
  <c r="X65" i="7"/>
  <c r="X69" i="7"/>
  <c r="X73" i="7"/>
  <c r="X77" i="7"/>
  <c r="X81" i="7"/>
  <c r="X85" i="7"/>
  <c r="X89" i="7"/>
  <c r="X93" i="7"/>
  <c r="X97" i="7"/>
  <c r="X101" i="7"/>
  <c r="X105" i="7"/>
  <c r="X109" i="7"/>
  <c r="X113" i="7"/>
  <c r="X18" i="7"/>
  <c r="X22" i="7"/>
  <c r="X26" i="7"/>
  <c r="X30" i="7"/>
  <c r="X34" i="7"/>
  <c r="X38" i="7"/>
  <c r="X42" i="7"/>
  <c r="X46" i="7"/>
  <c r="X50" i="7"/>
  <c r="X54" i="7"/>
  <c r="X58" i="7"/>
  <c r="X62" i="7"/>
  <c r="X66" i="7"/>
  <c r="X70" i="7"/>
  <c r="X74" i="7"/>
  <c r="X78" i="7"/>
  <c r="X82" i="7"/>
  <c r="X86" i="7"/>
  <c r="X90" i="7"/>
  <c r="X94" i="7"/>
  <c r="X98" i="7"/>
  <c r="X102" i="7"/>
  <c r="X106" i="7"/>
  <c r="X110" i="7"/>
  <c r="X114" i="7"/>
  <c r="X117" i="7"/>
  <c r="H118" i="10"/>
  <c r="G9" i="10" s="1"/>
  <c r="W118" i="3"/>
  <c r="G10" i="3" s="1"/>
  <c r="G102" i="14" s="1"/>
  <c r="C7" i="14" l="1"/>
  <c r="D3" i="14" s="1"/>
  <c r="D7" i="14" s="1"/>
  <c r="E3" i="14" s="1"/>
  <c r="E5" i="14"/>
  <c r="L41" i="14"/>
  <c r="L58" i="14"/>
  <c r="F108" i="14"/>
  <c r="L56" i="14"/>
  <c r="L39" i="14"/>
  <c r="L40" i="14"/>
  <c r="L57" i="14"/>
  <c r="I118" i="10"/>
  <c r="H9" i="10" s="1"/>
  <c r="J18" i="10"/>
  <c r="J22" i="10"/>
  <c r="J26" i="10"/>
  <c r="J30" i="10"/>
  <c r="J34" i="10"/>
  <c r="J38" i="10"/>
  <c r="J42" i="10"/>
  <c r="J46" i="10"/>
  <c r="J50" i="10"/>
  <c r="J54" i="10"/>
  <c r="J58" i="10"/>
  <c r="J62" i="10"/>
  <c r="J66" i="10"/>
  <c r="J70" i="10"/>
  <c r="J74" i="10"/>
  <c r="J78" i="10"/>
  <c r="J82" i="10"/>
  <c r="J86" i="10"/>
  <c r="J90" i="10"/>
  <c r="J94" i="10"/>
  <c r="J98" i="10"/>
  <c r="J102" i="10"/>
  <c r="J106" i="10"/>
  <c r="J110" i="10"/>
  <c r="J114" i="10"/>
  <c r="J19" i="10"/>
  <c r="J23" i="10"/>
  <c r="J27" i="10"/>
  <c r="J31" i="10"/>
  <c r="J35" i="10"/>
  <c r="J39" i="10"/>
  <c r="J43" i="10"/>
  <c r="J47" i="10"/>
  <c r="J51" i="10"/>
  <c r="J55" i="10"/>
  <c r="J59" i="10"/>
  <c r="J63" i="10"/>
  <c r="J67" i="10"/>
  <c r="J71" i="10"/>
  <c r="J75" i="10"/>
  <c r="J79" i="10"/>
  <c r="J83" i="10"/>
  <c r="J87" i="10"/>
  <c r="J91" i="10"/>
  <c r="J95" i="10"/>
  <c r="J99" i="10"/>
  <c r="J103" i="10"/>
  <c r="J107" i="10"/>
  <c r="J111" i="10"/>
  <c r="J115" i="10"/>
  <c r="J20" i="10"/>
  <c r="J28" i="10"/>
  <c r="J36" i="10"/>
  <c r="J44" i="10"/>
  <c r="J52" i="10"/>
  <c r="J60" i="10"/>
  <c r="J68" i="10"/>
  <c r="J76" i="10"/>
  <c r="J84" i="10"/>
  <c r="J92" i="10"/>
  <c r="J100" i="10"/>
  <c r="J108" i="10"/>
  <c r="J116" i="10"/>
  <c r="J21" i="10"/>
  <c r="J29" i="10"/>
  <c r="J37" i="10"/>
  <c r="J45" i="10"/>
  <c r="J53" i="10"/>
  <c r="J61" i="10"/>
  <c r="J69" i="10"/>
  <c r="J77" i="10"/>
  <c r="J85" i="10"/>
  <c r="J93" i="10"/>
  <c r="J101" i="10"/>
  <c r="J109" i="10"/>
  <c r="J24" i="10"/>
  <c r="J32" i="10"/>
  <c r="J40" i="10"/>
  <c r="J48" i="10"/>
  <c r="J56" i="10"/>
  <c r="J64" i="10"/>
  <c r="J72" i="10"/>
  <c r="J80" i="10"/>
  <c r="J88" i="10"/>
  <c r="J96" i="10"/>
  <c r="J104" i="10"/>
  <c r="J112" i="10"/>
  <c r="J17" i="10"/>
  <c r="J25" i="10"/>
  <c r="J33" i="10"/>
  <c r="J41" i="10"/>
  <c r="J49" i="10"/>
  <c r="J57" i="10"/>
  <c r="J65" i="10"/>
  <c r="J73" i="10"/>
  <c r="J81" i="10"/>
  <c r="J89" i="10"/>
  <c r="J97" i="10"/>
  <c r="J105" i="10"/>
  <c r="J113" i="10"/>
  <c r="J117" i="10"/>
  <c r="Y20" i="12"/>
  <c r="Y24" i="12"/>
  <c r="Y28" i="12"/>
  <c r="Y32" i="12"/>
  <c r="Y36" i="12"/>
  <c r="Y40" i="12"/>
  <c r="Y44" i="12"/>
  <c r="Y48" i="12"/>
  <c r="Y52" i="12"/>
  <c r="Y56" i="12"/>
  <c r="Y60" i="12"/>
  <c r="Y64" i="12"/>
  <c r="Y68" i="12"/>
  <c r="Y72" i="12"/>
  <c r="Y76" i="12"/>
  <c r="Y80" i="12"/>
  <c r="Y84" i="12"/>
  <c r="Y88" i="12"/>
  <c r="Y92" i="12"/>
  <c r="Y96" i="12"/>
  <c r="Y100" i="12"/>
  <c r="Y104" i="12"/>
  <c r="Y108" i="12"/>
  <c r="Y112" i="12"/>
  <c r="Y116" i="12"/>
  <c r="Y17" i="12"/>
  <c r="Y21" i="12"/>
  <c r="Y25" i="12"/>
  <c r="Y29" i="12"/>
  <c r="Y33" i="12"/>
  <c r="Y37" i="12"/>
  <c r="Y41" i="12"/>
  <c r="Y45" i="12"/>
  <c r="Y49" i="12"/>
  <c r="Y53" i="12"/>
  <c r="Y57" i="12"/>
  <c r="Y61" i="12"/>
  <c r="Y65" i="12"/>
  <c r="Y69" i="12"/>
  <c r="Y73" i="12"/>
  <c r="Y77" i="12"/>
  <c r="Y81" i="12"/>
  <c r="Y85" i="12"/>
  <c r="Y89" i="12"/>
  <c r="Y93" i="12"/>
  <c r="Y97" i="12"/>
  <c r="Y101" i="12"/>
  <c r="Y105" i="12"/>
  <c r="Y109" i="12"/>
  <c r="Y113" i="12"/>
  <c r="Y18" i="12"/>
  <c r="Y22" i="12"/>
  <c r="Y26" i="12"/>
  <c r="Y30" i="12"/>
  <c r="Y34" i="12"/>
  <c r="Y38" i="12"/>
  <c r="Y42" i="12"/>
  <c r="Y46" i="12"/>
  <c r="Y50" i="12"/>
  <c r="Y54" i="12"/>
  <c r="Y58" i="12"/>
  <c r="Y62" i="12"/>
  <c r="Y66" i="12"/>
  <c r="Y70" i="12"/>
  <c r="Y74" i="12"/>
  <c r="Y78" i="12"/>
  <c r="Y82" i="12"/>
  <c r="Y86" i="12"/>
  <c r="Y90" i="12"/>
  <c r="Y94" i="12"/>
  <c r="Y98" i="12"/>
  <c r="Y102" i="12"/>
  <c r="Y106" i="12"/>
  <c r="Y110" i="12"/>
  <c r="Y114" i="12"/>
  <c r="Y19" i="12"/>
  <c r="Y23" i="12"/>
  <c r="Y27" i="12"/>
  <c r="Y31" i="12"/>
  <c r="Y35" i="12"/>
  <c r="Y39" i="12"/>
  <c r="Y43" i="12"/>
  <c r="Y47" i="12"/>
  <c r="Y51" i="12"/>
  <c r="Y55" i="12"/>
  <c r="Y59" i="12"/>
  <c r="Y63" i="12"/>
  <c r="Y67" i="12"/>
  <c r="Y71" i="12"/>
  <c r="Y75" i="12"/>
  <c r="Y79" i="12"/>
  <c r="Y83" i="12"/>
  <c r="Y87" i="12"/>
  <c r="Y91" i="12"/>
  <c r="Y95" i="12"/>
  <c r="Y99" i="12"/>
  <c r="Y103" i="12"/>
  <c r="Y107" i="12"/>
  <c r="Y111" i="12"/>
  <c r="Y115" i="12"/>
  <c r="Y117" i="12"/>
  <c r="J18" i="12"/>
  <c r="J22" i="12"/>
  <c r="J26" i="12"/>
  <c r="J30" i="12"/>
  <c r="J34" i="12"/>
  <c r="J38" i="12"/>
  <c r="J42" i="12"/>
  <c r="J46" i="12"/>
  <c r="J50" i="12"/>
  <c r="J54" i="12"/>
  <c r="J58" i="12"/>
  <c r="J62" i="12"/>
  <c r="J66" i="12"/>
  <c r="J70" i="12"/>
  <c r="J74" i="12"/>
  <c r="J78" i="12"/>
  <c r="J82" i="12"/>
  <c r="J86" i="12"/>
  <c r="J90" i="12"/>
  <c r="J94" i="12"/>
  <c r="J98" i="12"/>
  <c r="J102" i="12"/>
  <c r="J106" i="12"/>
  <c r="J110" i="12"/>
  <c r="J114" i="12"/>
  <c r="J19" i="12"/>
  <c r="J23" i="12"/>
  <c r="J27" i="12"/>
  <c r="J31" i="12"/>
  <c r="J35" i="12"/>
  <c r="J39" i="12"/>
  <c r="J43" i="12"/>
  <c r="J47" i="12"/>
  <c r="J51" i="12"/>
  <c r="J55" i="12"/>
  <c r="J59" i="12"/>
  <c r="J63" i="12"/>
  <c r="J67" i="12"/>
  <c r="J71" i="12"/>
  <c r="J75" i="12"/>
  <c r="J79" i="12"/>
  <c r="J83" i="12"/>
  <c r="J87" i="12"/>
  <c r="J91" i="12"/>
  <c r="J95" i="12"/>
  <c r="J99" i="12"/>
  <c r="J103" i="12"/>
  <c r="J107" i="12"/>
  <c r="J111" i="12"/>
  <c r="J115" i="12"/>
  <c r="J20" i="12"/>
  <c r="J24" i="12"/>
  <c r="J28" i="12"/>
  <c r="J32" i="12"/>
  <c r="J36" i="12"/>
  <c r="J40" i="12"/>
  <c r="J44" i="12"/>
  <c r="J48" i="12"/>
  <c r="J52" i="12"/>
  <c r="J56" i="12"/>
  <c r="J60" i="12"/>
  <c r="J64" i="12"/>
  <c r="J68" i="12"/>
  <c r="J72" i="12"/>
  <c r="J76" i="12"/>
  <c r="J80" i="12"/>
  <c r="J84" i="12"/>
  <c r="J88" i="12"/>
  <c r="J92" i="12"/>
  <c r="J96" i="12"/>
  <c r="J100" i="12"/>
  <c r="J104" i="12"/>
  <c r="J108" i="12"/>
  <c r="J112" i="12"/>
  <c r="J116" i="12"/>
  <c r="J17" i="12"/>
  <c r="J21" i="12"/>
  <c r="J25" i="12"/>
  <c r="J29" i="12"/>
  <c r="J33" i="12"/>
  <c r="J37" i="12"/>
  <c r="J41" i="12"/>
  <c r="J45" i="12"/>
  <c r="J49" i="12"/>
  <c r="J53" i="12"/>
  <c r="J57" i="12"/>
  <c r="J61" i="12"/>
  <c r="J65" i="12"/>
  <c r="J69" i="12"/>
  <c r="J73" i="12"/>
  <c r="J77" i="12"/>
  <c r="J81" i="12"/>
  <c r="J85" i="12"/>
  <c r="J89" i="12"/>
  <c r="J93" i="12"/>
  <c r="J97" i="12"/>
  <c r="J101" i="12"/>
  <c r="J105" i="12"/>
  <c r="J109" i="12"/>
  <c r="J113" i="12"/>
  <c r="J117" i="12"/>
  <c r="Y17" i="9"/>
  <c r="Y21" i="9"/>
  <c r="Y25" i="9"/>
  <c r="Y29" i="9"/>
  <c r="Y33" i="9"/>
  <c r="Y37" i="9"/>
  <c r="Y41" i="9"/>
  <c r="Y45" i="9"/>
  <c r="Y49" i="9"/>
  <c r="Y53" i="9"/>
  <c r="Y57" i="9"/>
  <c r="Y61" i="9"/>
  <c r="Y65" i="9"/>
  <c r="Y69" i="9"/>
  <c r="Y73" i="9"/>
  <c r="Y77" i="9"/>
  <c r="Y81" i="9"/>
  <c r="Y85" i="9"/>
  <c r="Y89" i="9"/>
  <c r="Y93" i="9"/>
  <c r="Y97" i="9"/>
  <c r="Y101" i="9"/>
  <c r="Y105" i="9"/>
  <c r="Y109" i="9"/>
  <c r="Y113" i="9"/>
  <c r="Y18" i="9"/>
  <c r="Y22" i="9"/>
  <c r="Y26" i="9"/>
  <c r="Y30" i="9"/>
  <c r="Y34" i="9"/>
  <c r="Y38" i="9"/>
  <c r="Y42" i="9"/>
  <c r="Y46" i="9"/>
  <c r="Y50" i="9"/>
  <c r="Y54" i="9"/>
  <c r="Y58" i="9"/>
  <c r="Y62" i="9"/>
  <c r="Y66" i="9"/>
  <c r="Y70" i="9"/>
  <c r="Y74" i="9"/>
  <c r="Y78" i="9"/>
  <c r="Y82" i="9"/>
  <c r="Y86" i="9"/>
  <c r="Y90" i="9"/>
  <c r="Y94" i="9"/>
  <c r="Y98" i="9"/>
  <c r="Y102" i="9"/>
  <c r="Y106" i="9"/>
  <c r="Y110" i="9"/>
  <c r="Y114" i="9"/>
  <c r="Y19" i="9"/>
  <c r="Y23" i="9"/>
  <c r="Y27" i="9"/>
  <c r="Y31" i="9"/>
  <c r="Y35" i="9"/>
  <c r="Y39" i="9"/>
  <c r="Y43" i="9"/>
  <c r="Y47" i="9"/>
  <c r="Y51" i="9"/>
  <c r="Y55" i="9"/>
  <c r="Y59" i="9"/>
  <c r="Y63" i="9"/>
  <c r="Y67" i="9"/>
  <c r="Y71" i="9"/>
  <c r="Y75" i="9"/>
  <c r="Y79" i="9"/>
  <c r="Y83" i="9"/>
  <c r="Y87" i="9"/>
  <c r="Y91" i="9"/>
  <c r="Y95" i="9"/>
  <c r="Y99" i="9"/>
  <c r="Y103" i="9"/>
  <c r="Y107" i="9"/>
  <c r="Y111" i="9"/>
  <c r="Y115" i="9"/>
  <c r="Y28" i="9"/>
  <c r="Y44" i="9"/>
  <c r="Y60" i="9"/>
  <c r="Y76" i="9"/>
  <c r="Y92" i="9"/>
  <c r="Y108" i="9"/>
  <c r="Y32" i="9"/>
  <c r="Y48" i="9"/>
  <c r="Y64" i="9"/>
  <c r="Y80" i="9"/>
  <c r="Y96" i="9"/>
  <c r="Y112" i="9"/>
  <c r="Y20" i="9"/>
  <c r="Y36" i="9"/>
  <c r="Y52" i="9"/>
  <c r="Y68" i="9"/>
  <c r="Y84" i="9"/>
  <c r="Y100" i="9"/>
  <c r="Y116" i="9"/>
  <c r="Y24" i="9"/>
  <c r="Y40" i="9"/>
  <c r="Y56" i="9"/>
  <c r="Y72" i="9"/>
  <c r="Y88" i="9"/>
  <c r="Y104" i="9"/>
  <c r="Y117" i="9"/>
  <c r="Y19" i="3"/>
  <c r="Y23" i="3"/>
  <c r="Y27" i="3"/>
  <c r="Y31" i="3"/>
  <c r="Y35" i="3"/>
  <c r="Y39" i="3"/>
  <c r="Y43" i="3"/>
  <c r="Y47" i="3"/>
  <c r="Y51" i="3"/>
  <c r="Y55" i="3"/>
  <c r="Y59" i="3"/>
  <c r="Y63" i="3"/>
  <c r="Y67" i="3"/>
  <c r="Y71" i="3"/>
  <c r="Y75" i="3"/>
  <c r="Y79" i="3"/>
  <c r="Y83" i="3"/>
  <c r="Y87" i="3"/>
  <c r="Y91" i="3"/>
  <c r="Y95" i="3"/>
  <c r="Y99" i="3"/>
  <c r="Y103" i="3"/>
  <c r="Y107" i="3"/>
  <c r="Y111" i="3"/>
  <c r="Y115" i="3"/>
  <c r="Y20" i="3"/>
  <c r="Y24" i="3"/>
  <c r="Y28" i="3"/>
  <c r="Y32" i="3"/>
  <c r="Y36" i="3"/>
  <c r="Y40" i="3"/>
  <c r="Y44" i="3"/>
  <c r="Y48" i="3"/>
  <c r="Y52" i="3"/>
  <c r="Y56" i="3"/>
  <c r="Y60" i="3"/>
  <c r="Y64" i="3"/>
  <c r="Y68" i="3"/>
  <c r="Y72" i="3"/>
  <c r="Y76" i="3"/>
  <c r="Y80" i="3"/>
  <c r="Y84" i="3"/>
  <c r="Y88" i="3"/>
  <c r="Y92" i="3"/>
  <c r="Y96" i="3"/>
  <c r="Y100" i="3"/>
  <c r="Y104" i="3"/>
  <c r="Y108" i="3"/>
  <c r="Y112" i="3"/>
  <c r="Y116" i="3"/>
  <c r="Y17" i="3"/>
  <c r="Y21" i="3"/>
  <c r="Y25" i="3"/>
  <c r="Y29" i="3"/>
  <c r="Y33" i="3"/>
  <c r="Y37" i="3"/>
  <c r="Y41" i="3"/>
  <c r="Y45" i="3"/>
  <c r="Y49" i="3"/>
  <c r="Y53" i="3"/>
  <c r="Y57" i="3"/>
  <c r="Y61" i="3"/>
  <c r="Y65" i="3"/>
  <c r="Y69" i="3"/>
  <c r="Y73" i="3"/>
  <c r="Y77" i="3"/>
  <c r="Y81" i="3"/>
  <c r="Y85" i="3"/>
  <c r="Y89" i="3"/>
  <c r="Y93" i="3"/>
  <c r="Y97" i="3"/>
  <c r="Y101" i="3"/>
  <c r="Y105" i="3"/>
  <c r="Y109" i="3"/>
  <c r="Y113" i="3"/>
  <c r="Y18" i="3"/>
  <c r="Y22" i="3"/>
  <c r="Y26" i="3"/>
  <c r="Y30" i="3"/>
  <c r="Y34" i="3"/>
  <c r="Y38" i="3"/>
  <c r="Y42" i="3"/>
  <c r="Y46" i="3"/>
  <c r="Y50" i="3"/>
  <c r="Y54" i="3"/>
  <c r="Y58" i="3"/>
  <c r="Y62" i="3"/>
  <c r="Y66" i="3"/>
  <c r="Y70" i="3"/>
  <c r="Y74" i="3"/>
  <c r="Y78" i="3"/>
  <c r="Y82" i="3"/>
  <c r="Y86" i="3"/>
  <c r="Y90" i="3"/>
  <c r="Y94" i="3"/>
  <c r="Y98" i="3"/>
  <c r="Y102" i="3"/>
  <c r="Y106" i="3"/>
  <c r="Y110" i="3"/>
  <c r="Y114" i="3"/>
  <c r="Y117" i="3"/>
  <c r="G90" i="14"/>
  <c r="G13" i="3"/>
  <c r="I118" i="13"/>
  <c r="H9" i="13" s="1"/>
  <c r="G103" i="14"/>
  <c r="G95" i="14"/>
  <c r="G13" i="13"/>
  <c r="M54" i="14"/>
  <c r="M37" i="14"/>
  <c r="I118" i="8"/>
  <c r="H9" i="8" s="1"/>
  <c r="F96" i="14"/>
  <c r="F5" i="14" s="1"/>
  <c r="I118" i="6"/>
  <c r="H9" i="6" s="1"/>
  <c r="K42" i="14"/>
  <c r="K59" i="14"/>
  <c r="X118" i="7"/>
  <c r="H10" i="7" s="1"/>
  <c r="H100" i="14" s="1"/>
  <c r="Y17" i="6"/>
  <c r="Y21" i="6"/>
  <c r="Y25" i="6"/>
  <c r="Y29" i="6"/>
  <c r="Y33" i="6"/>
  <c r="Y37" i="6"/>
  <c r="Y41" i="6"/>
  <c r="Y45" i="6"/>
  <c r="Y49" i="6"/>
  <c r="Y53" i="6"/>
  <c r="Y57" i="6"/>
  <c r="Y61" i="6"/>
  <c r="Y65" i="6"/>
  <c r="Y69" i="6"/>
  <c r="Y73" i="6"/>
  <c r="Y77" i="6"/>
  <c r="Y81" i="6"/>
  <c r="Y85" i="6"/>
  <c r="Y89" i="6"/>
  <c r="Y93" i="6"/>
  <c r="Y97" i="6"/>
  <c r="Y101" i="6"/>
  <c r="Y105" i="6"/>
  <c r="Y109" i="6"/>
  <c r="Y113" i="6"/>
  <c r="Y18" i="6"/>
  <c r="Y22" i="6"/>
  <c r="Y26" i="6"/>
  <c r="Y30" i="6"/>
  <c r="Y34" i="6"/>
  <c r="Y38" i="6"/>
  <c r="Y42" i="6"/>
  <c r="Y46" i="6"/>
  <c r="Y50" i="6"/>
  <c r="Y54" i="6"/>
  <c r="Y58" i="6"/>
  <c r="Y62" i="6"/>
  <c r="Y66" i="6"/>
  <c r="Y70" i="6"/>
  <c r="Y74" i="6"/>
  <c r="Y78" i="6"/>
  <c r="Y82" i="6"/>
  <c r="Y86" i="6"/>
  <c r="Y90" i="6"/>
  <c r="Y94" i="6"/>
  <c r="Y98" i="6"/>
  <c r="Y102" i="6"/>
  <c r="Y106" i="6"/>
  <c r="Y110" i="6"/>
  <c r="Y114" i="6"/>
  <c r="Y19" i="6"/>
  <c r="Y23" i="6"/>
  <c r="Y27" i="6"/>
  <c r="Y31" i="6"/>
  <c r="Y35" i="6"/>
  <c r="Y39" i="6"/>
  <c r="Y43" i="6"/>
  <c r="Y47" i="6"/>
  <c r="Y51" i="6"/>
  <c r="Y55" i="6"/>
  <c r="Y59" i="6"/>
  <c r="Y63" i="6"/>
  <c r="Y67" i="6"/>
  <c r="Y71" i="6"/>
  <c r="Y75" i="6"/>
  <c r="Y79" i="6"/>
  <c r="Y83" i="6"/>
  <c r="Y87" i="6"/>
  <c r="Y91" i="6"/>
  <c r="Y95" i="6"/>
  <c r="Y99" i="6"/>
  <c r="Y103" i="6"/>
  <c r="Y107" i="6"/>
  <c r="Y111" i="6"/>
  <c r="Y115" i="6"/>
  <c r="Y20" i="6"/>
  <c r="Y24" i="6"/>
  <c r="Y28" i="6"/>
  <c r="Y32" i="6"/>
  <c r="Y36" i="6"/>
  <c r="Y40" i="6"/>
  <c r="Y44" i="6"/>
  <c r="Y48" i="6"/>
  <c r="Y52" i="6"/>
  <c r="Y56" i="6"/>
  <c r="Y60" i="6"/>
  <c r="Y64" i="6"/>
  <c r="Y68" i="6"/>
  <c r="Y72" i="6"/>
  <c r="Y76" i="6"/>
  <c r="Y80" i="6"/>
  <c r="Y84" i="6"/>
  <c r="Y88" i="6"/>
  <c r="Y92" i="6"/>
  <c r="Y96" i="6"/>
  <c r="Y100" i="6"/>
  <c r="Y104" i="6"/>
  <c r="Y108" i="6"/>
  <c r="Y112" i="6"/>
  <c r="Y116" i="6"/>
  <c r="Y117" i="6"/>
  <c r="Y18" i="11"/>
  <c r="Y22" i="11"/>
  <c r="Y26" i="11"/>
  <c r="Y30" i="11"/>
  <c r="Y34" i="11"/>
  <c r="Y38" i="11"/>
  <c r="Y42" i="11"/>
  <c r="Y46" i="11"/>
  <c r="Y50" i="11"/>
  <c r="Y54" i="11"/>
  <c r="Y58" i="11"/>
  <c r="Y62" i="11"/>
  <c r="Y66" i="11"/>
  <c r="Y70" i="11"/>
  <c r="Y74" i="11"/>
  <c r="Y78" i="11"/>
  <c r="Y82" i="11"/>
  <c r="Y86" i="11"/>
  <c r="Y90" i="11"/>
  <c r="Y94" i="11"/>
  <c r="Y98" i="11"/>
  <c r="Y102" i="11"/>
  <c r="Y106" i="11"/>
  <c r="Y110" i="11"/>
  <c r="Y114" i="11"/>
  <c r="Y19" i="11"/>
  <c r="Y23" i="11"/>
  <c r="Y27" i="11"/>
  <c r="Y31" i="11"/>
  <c r="Y35" i="11"/>
  <c r="Y39" i="11"/>
  <c r="Y43" i="11"/>
  <c r="Y47" i="11"/>
  <c r="Y51" i="11"/>
  <c r="Y55" i="11"/>
  <c r="Y59" i="11"/>
  <c r="Y63" i="11"/>
  <c r="Y67" i="11"/>
  <c r="Y71" i="11"/>
  <c r="Y75" i="11"/>
  <c r="Y79" i="11"/>
  <c r="Y83" i="11"/>
  <c r="Y87" i="11"/>
  <c r="Y91" i="11"/>
  <c r="Y95" i="11"/>
  <c r="Y99" i="11"/>
  <c r="Y103" i="11"/>
  <c r="Y107" i="11"/>
  <c r="Y111" i="11"/>
  <c r="Y115" i="11"/>
  <c r="Y20" i="11"/>
  <c r="Y24" i="11"/>
  <c r="Y28" i="11"/>
  <c r="Y32" i="11"/>
  <c r="Y36" i="11"/>
  <c r="Y40" i="11"/>
  <c r="Y44" i="11"/>
  <c r="Y48" i="11"/>
  <c r="Y52" i="11"/>
  <c r="Y56" i="11"/>
  <c r="Y60" i="11"/>
  <c r="Y64" i="11"/>
  <c r="Y68" i="11"/>
  <c r="Y72" i="11"/>
  <c r="Y76" i="11"/>
  <c r="Y80" i="11"/>
  <c r="Y84" i="11"/>
  <c r="Y88" i="11"/>
  <c r="Y92" i="11"/>
  <c r="Y96" i="11"/>
  <c r="Y100" i="11"/>
  <c r="Y104" i="11"/>
  <c r="Y108" i="11"/>
  <c r="Y112" i="11"/>
  <c r="Y116" i="11"/>
  <c r="Y17" i="11"/>
  <c r="Y21" i="11"/>
  <c r="Y25" i="11"/>
  <c r="Y29" i="11"/>
  <c r="Y33" i="11"/>
  <c r="Y37" i="11"/>
  <c r="Y41" i="11"/>
  <c r="Y45" i="11"/>
  <c r="Y49" i="11"/>
  <c r="Y53" i="11"/>
  <c r="Y57" i="11"/>
  <c r="Y61" i="11"/>
  <c r="Y65" i="11"/>
  <c r="Y69" i="11"/>
  <c r="Y73" i="11"/>
  <c r="Y77" i="11"/>
  <c r="Y81" i="11"/>
  <c r="Y85" i="11"/>
  <c r="Y89" i="11"/>
  <c r="Y93" i="11"/>
  <c r="Y97" i="11"/>
  <c r="Y101" i="11"/>
  <c r="Y105" i="11"/>
  <c r="Y109" i="11"/>
  <c r="Y113" i="11"/>
  <c r="Y117" i="11"/>
  <c r="J18" i="11"/>
  <c r="J22" i="11"/>
  <c r="J26" i="11"/>
  <c r="J30" i="11"/>
  <c r="J34" i="11"/>
  <c r="J38" i="11"/>
  <c r="J42" i="11"/>
  <c r="J46" i="11"/>
  <c r="J50" i="11"/>
  <c r="J54" i="11"/>
  <c r="J58" i="11"/>
  <c r="J62" i="11"/>
  <c r="J66" i="11"/>
  <c r="J70" i="11"/>
  <c r="J74" i="11"/>
  <c r="J78" i="11"/>
  <c r="J82" i="11"/>
  <c r="J86" i="11"/>
  <c r="J90" i="11"/>
  <c r="J94" i="11"/>
  <c r="J98" i="11"/>
  <c r="J102" i="11"/>
  <c r="J106" i="11"/>
  <c r="J110" i="11"/>
  <c r="J114" i="11"/>
  <c r="J19" i="11"/>
  <c r="J23" i="11"/>
  <c r="J27" i="11"/>
  <c r="J31" i="11"/>
  <c r="J35" i="11"/>
  <c r="J39" i="11"/>
  <c r="J43" i="11"/>
  <c r="J47" i="11"/>
  <c r="J51" i="11"/>
  <c r="J55" i="11"/>
  <c r="J59" i="11"/>
  <c r="J63" i="11"/>
  <c r="J67" i="11"/>
  <c r="J71" i="11"/>
  <c r="J75" i="11"/>
  <c r="J79" i="11"/>
  <c r="J83" i="11"/>
  <c r="J87" i="11"/>
  <c r="J91" i="11"/>
  <c r="J95" i="11"/>
  <c r="J99" i="11"/>
  <c r="J103" i="11"/>
  <c r="J107" i="11"/>
  <c r="J111" i="11"/>
  <c r="J115" i="11"/>
  <c r="J20" i="11"/>
  <c r="J24" i="11"/>
  <c r="J28" i="11"/>
  <c r="J32" i="11"/>
  <c r="J36" i="11"/>
  <c r="J40" i="11"/>
  <c r="J44" i="11"/>
  <c r="J48" i="11"/>
  <c r="J52" i="11"/>
  <c r="J56" i="11"/>
  <c r="J60" i="11"/>
  <c r="J64" i="11"/>
  <c r="J68" i="11"/>
  <c r="J72" i="11"/>
  <c r="J76" i="11"/>
  <c r="J80" i="11"/>
  <c r="J84" i="11"/>
  <c r="J88" i="11"/>
  <c r="J92" i="11"/>
  <c r="J96" i="11"/>
  <c r="J100" i="11"/>
  <c r="J104" i="11"/>
  <c r="J108" i="11"/>
  <c r="J112" i="11"/>
  <c r="J116" i="11"/>
  <c r="J17" i="11"/>
  <c r="J21" i="11"/>
  <c r="J25" i="11"/>
  <c r="J29" i="11"/>
  <c r="J33" i="11"/>
  <c r="J37" i="11"/>
  <c r="J41" i="11"/>
  <c r="J45" i="11"/>
  <c r="J49" i="11"/>
  <c r="J53" i="11"/>
  <c r="J57" i="11"/>
  <c r="J61" i="11"/>
  <c r="J65" i="11"/>
  <c r="J69" i="11"/>
  <c r="J73" i="11"/>
  <c r="J77" i="11"/>
  <c r="J81" i="11"/>
  <c r="J85" i="11"/>
  <c r="J89" i="11"/>
  <c r="J93" i="11"/>
  <c r="J97" i="11"/>
  <c r="J101" i="11"/>
  <c r="J105" i="11"/>
  <c r="J109" i="11"/>
  <c r="J113" i="11"/>
  <c r="J117" i="11"/>
  <c r="J20" i="7"/>
  <c r="J24" i="7"/>
  <c r="J28" i="7"/>
  <c r="J32" i="7"/>
  <c r="J36" i="7"/>
  <c r="J40" i="7"/>
  <c r="J44" i="7"/>
  <c r="J48" i="7"/>
  <c r="J52" i="7"/>
  <c r="J56" i="7"/>
  <c r="J60" i="7"/>
  <c r="J64" i="7"/>
  <c r="J68" i="7"/>
  <c r="J72" i="7"/>
  <c r="J76" i="7"/>
  <c r="J80" i="7"/>
  <c r="J84" i="7"/>
  <c r="J88" i="7"/>
  <c r="J92" i="7"/>
  <c r="J96" i="7"/>
  <c r="J100" i="7"/>
  <c r="J104" i="7"/>
  <c r="J108" i="7"/>
  <c r="J112" i="7"/>
  <c r="J116" i="7"/>
  <c r="J17" i="7"/>
  <c r="J21" i="7"/>
  <c r="J25" i="7"/>
  <c r="J29" i="7"/>
  <c r="J33" i="7"/>
  <c r="J37" i="7"/>
  <c r="J41" i="7"/>
  <c r="J45" i="7"/>
  <c r="J49" i="7"/>
  <c r="J53" i="7"/>
  <c r="J57" i="7"/>
  <c r="J61" i="7"/>
  <c r="J65" i="7"/>
  <c r="J69" i="7"/>
  <c r="J73" i="7"/>
  <c r="J77" i="7"/>
  <c r="J81" i="7"/>
  <c r="J85" i="7"/>
  <c r="J89" i="7"/>
  <c r="J93" i="7"/>
  <c r="J97" i="7"/>
  <c r="J101" i="7"/>
  <c r="J105" i="7"/>
  <c r="J109" i="7"/>
  <c r="J113" i="7"/>
  <c r="J19" i="7"/>
  <c r="J27" i="7"/>
  <c r="J35" i="7"/>
  <c r="J43" i="7"/>
  <c r="J51" i="7"/>
  <c r="J59" i="7"/>
  <c r="J67" i="7"/>
  <c r="J75" i="7"/>
  <c r="J83" i="7"/>
  <c r="J91" i="7"/>
  <c r="J99" i="7"/>
  <c r="J107" i="7"/>
  <c r="J115" i="7"/>
  <c r="J22" i="7"/>
  <c r="J30" i="7"/>
  <c r="J38" i="7"/>
  <c r="J46" i="7"/>
  <c r="J54" i="7"/>
  <c r="J62" i="7"/>
  <c r="J70" i="7"/>
  <c r="J78" i="7"/>
  <c r="J86" i="7"/>
  <c r="J94" i="7"/>
  <c r="J102" i="7"/>
  <c r="J110" i="7"/>
  <c r="J23" i="7"/>
  <c r="J31" i="7"/>
  <c r="J39" i="7"/>
  <c r="J47" i="7"/>
  <c r="J55" i="7"/>
  <c r="J63" i="7"/>
  <c r="J71" i="7"/>
  <c r="J79" i="7"/>
  <c r="J87" i="7"/>
  <c r="J95" i="7"/>
  <c r="J103" i="7"/>
  <c r="J111" i="7"/>
  <c r="J18" i="7"/>
  <c r="J26" i="7"/>
  <c r="J34" i="7"/>
  <c r="J42" i="7"/>
  <c r="J50" i="7"/>
  <c r="J58" i="7"/>
  <c r="J66" i="7"/>
  <c r="J74" i="7"/>
  <c r="J82" i="7"/>
  <c r="J90" i="7"/>
  <c r="J98" i="7"/>
  <c r="J106" i="7"/>
  <c r="J114" i="7"/>
  <c r="J117" i="7"/>
  <c r="Y17" i="7"/>
  <c r="Y21" i="7"/>
  <c r="Y25" i="7"/>
  <c r="Y29" i="7"/>
  <c r="Y33" i="7"/>
  <c r="Y37" i="7"/>
  <c r="Y41" i="7"/>
  <c r="Y45" i="7"/>
  <c r="Y49" i="7"/>
  <c r="Y53" i="7"/>
  <c r="Y57" i="7"/>
  <c r="Y61" i="7"/>
  <c r="Y65" i="7"/>
  <c r="Y69" i="7"/>
  <c r="Y73" i="7"/>
  <c r="Y77" i="7"/>
  <c r="Y81" i="7"/>
  <c r="Y85" i="7"/>
  <c r="Y89" i="7"/>
  <c r="Y93" i="7"/>
  <c r="Y97" i="7"/>
  <c r="Y101" i="7"/>
  <c r="Y105" i="7"/>
  <c r="Y109" i="7"/>
  <c r="Y113" i="7"/>
  <c r="Y18" i="7"/>
  <c r="Y22" i="7"/>
  <c r="Y26" i="7"/>
  <c r="Y30" i="7"/>
  <c r="Y34" i="7"/>
  <c r="Y38" i="7"/>
  <c r="Y42" i="7"/>
  <c r="Y46" i="7"/>
  <c r="Y50" i="7"/>
  <c r="Y54" i="7"/>
  <c r="Y58" i="7"/>
  <c r="Y62" i="7"/>
  <c r="Y66" i="7"/>
  <c r="Y70" i="7"/>
  <c r="Y74" i="7"/>
  <c r="Y78" i="7"/>
  <c r="Y82" i="7"/>
  <c r="Y86" i="7"/>
  <c r="Y90" i="7"/>
  <c r="Y94" i="7"/>
  <c r="Y98" i="7"/>
  <c r="Y102" i="7"/>
  <c r="Y106" i="7"/>
  <c r="Y110" i="7"/>
  <c r="Y114" i="7"/>
  <c r="Y19" i="7"/>
  <c r="Y23" i="7"/>
  <c r="Y27" i="7"/>
  <c r="Y31" i="7"/>
  <c r="Y35" i="7"/>
  <c r="Y39" i="7"/>
  <c r="Y43" i="7"/>
  <c r="Y47" i="7"/>
  <c r="Y51" i="7"/>
  <c r="Y55" i="7"/>
  <c r="Y59" i="7"/>
  <c r="Y63" i="7"/>
  <c r="Y67" i="7"/>
  <c r="Y71" i="7"/>
  <c r="Y75" i="7"/>
  <c r="Y79" i="7"/>
  <c r="Y83" i="7"/>
  <c r="Y87" i="7"/>
  <c r="Y91" i="7"/>
  <c r="Y95" i="7"/>
  <c r="Y99" i="7"/>
  <c r="Y103" i="7"/>
  <c r="Y107" i="7"/>
  <c r="Y111" i="7"/>
  <c r="Y115" i="7"/>
  <c r="Y20" i="7"/>
  <c r="Y24" i="7"/>
  <c r="Y28" i="7"/>
  <c r="Y32" i="7"/>
  <c r="Y36" i="7"/>
  <c r="Y40" i="7"/>
  <c r="Y44" i="7"/>
  <c r="Y48" i="7"/>
  <c r="Y52" i="7"/>
  <c r="Y56" i="7"/>
  <c r="Y60" i="7"/>
  <c r="Y64" i="7"/>
  <c r="Y68" i="7"/>
  <c r="Y72" i="7"/>
  <c r="Y76" i="7"/>
  <c r="Y80" i="7"/>
  <c r="Y84" i="7"/>
  <c r="Y88" i="7"/>
  <c r="Y92" i="7"/>
  <c r="Y96" i="7"/>
  <c r="Y100" i="7"/>
  <c r="Y104" i="7"/>
  <c r="Y108" i="7"/>
  <c r="Y112" i="7"/>
  <c r="Y116" i="7"/>
  <c r="Y117" i="7"/>
  <c r="I118" i="11"/>
  <c r="H9" i="11" s="1"/>
  <c r="G93" i="14"/>
  <c r="G13" i="11"/>
  <c r="T3" i="1"/>
  <c r="AJ3" i="1" s="1"/>
  <c r="K16" i="7"/>
  <c r="Z16" i="3"/>
  <c r="K16" i="6"/>
  <c r="Z16" i="7"/>
  <c r="Z16" i="6"/>
  <c r="Z16" i="8"/>
  <c r="Z16" i="11"/>
  <c r="K16" i="12"/>
  <c r="J6" i="8"/>
  <c r="J6" i="11"/>
  <c r="K16" i="3"/>
  <c r="Z16" i="12"/>
  <c r="K16" i="13"/>
  <c r="J6" i="7"/>
  <c r="J6" i="10"/>
  <c r="J6" i="9"/>
  <c r="J98" i="14"/>
  <c r="J86" i="14"/>
  <c r="J74" i="14"/>
  <c r="J62" i="14"/>
  <c r="J45" i="14"/>
  <c r="J10" i="14"/>
  <c r="O4" i="15"/>
  <c r="AD4" i="15" s="1"/>
  <c r="K16" i="10"/>
  <c r="Z16" i="13"/>
  <c r="K16" i="9"/>
  <c r="J6" i="6"/>
  <c r="J6" i="13"/>
  <c r="K16" i="8"/>
  <c r="Z16" i="10"/>
  <c r="K16" i="11"/>
  <c r="Z16" i="9"/>
  <c r="J6" i="3"/>
  <c r="J6" i="12"/>
  <c r="G99" i="14"/>
  <c r="G89" i="14"/>
  <c r="G13" i="8"/>
  <c r="X118" i="11"/>
  <c r="H10" i="11" s="1"/>
  <c r="H105" i="14" s="1"/>
  <c r="K29" i="14"/>
  <c r="K46" i="14"/>
  <c r="X118" i="6"/>
  <c r="H10" i="6" s="1"/>
  <c r="H103" i="14" s="1"/>
  <c r="G94" i="14"/>
  <c r="G13" i="12"/>
  <c r="M47" i="14"/>
  <c r="M30" i="14"/>
  <c r="G92" i="14"/>
  <c r="G13" i="10"/>
  <c r="L52" i="14"/>
  <c r="L35" i="14"/>
  <c r="J17" i="9"/>
  <c r="J19" i="9"/>
  <c r="J21" i="9"/>
  <c r="J23" i="9"/>
  <c r="J25" i="9"/>
  <c r="J27" i="9"/>
  <c r="J29" i="9"/>
  <c r="J31" i="9"/>
  <c r="J33" i="9"/>
  <c r="J35" i="9"/>
  <c r="J37" i="9"/>
  <c r="J39" i="9"/>
  <c r="J41" i="9"/>
  <c r="J43" i="9"/>
  <c r="J45" i="9"/>
  <c r="J47" i="9"/>
  <c r="J49" i="9"/>
  <c r="J51" i="9"/>
  <c r="J53" i="9"/>
  <c r="J55" i="9"/>
  <c r="J57" i="9"/>
  <c r="J59" i="9"/>
  <c r="J61" i="9"/>
  <c r="J63" i="9"/>
  <c r="J65" i="9"/>
  <c r="J67" i="9"/>
  <c r="J69" i="9"/>
  <c r="J71" i="9"/>
  <c r="J73" i="9"/>
  <c r="J75" i="9"/>
  <c r="J77" i="9"/>
  <c r="J79" i="9"/>
  <c r="J81" i="9"/>
  <c r="J83" i="9"/>
  <c r="J85" i="9"/>
  <c r="J87" i="9"/>
  <c r="J89" i="9"/>
  <c r="J91" i="9"/>
  <c r="J93" i="9"/>
  <c r="J95" i="9"/>
  <c r="J97" i="9"/>
  <c r="J99" i="9"/>
  <c r="J22" i="9"/>
  <c r="J30" i="9"/>
  <c r="J38" i="9"/>
  <c r="J46" i="9"/>
  <c r="J54" i="9"/>
  <c r="J62" i="9"/>
  <c r="J70" i="9"/>
  <c r="J78" i="9"/>
  <c r="J86" i="9"/>
  <c r="J94" i="9"/>
  <c r="J20" i="9"/>
  <c r="J28" i="9"/>
  <c r="J36" i="9"/>
  <c r="J44" i="9"/>
  <c r="J52" i="9"/>
  <c r="J60" i="9"/>
  <c r="J68" i="9"/>
  <c r="J76" i="9"/>
  <c r="J84" i="9"/>
  <c r="J92" i="9"/>
  <c r="J100" i="9"/>
  <c r="J102" i="9"/>
  <c r="J104" i="9"/>
  <c r="J106" i="9"/>
  <c r="J108" i="9"/>
  <c r="J110" i="9"/>
  <c r="J112" i="9"/>
  <c r="J114" i="9"/>
  <c r="J116" i="9"/>
  <c r="J18" i="9"/>
  <c r="J26" i="9"/>
  <c r="J34" i="9"/>
  <c r="J42" i="9"/>
  <c r="J50" i="9"/>
  <c r="J58" i="9"/>
  <c r="J66" i="9"/>
  <c r="J74" i="9"/>
  <c r="J82" i="9"/>
  <c r="J90" i="9"/>
  <c r="J98" i="9"/>
  <c r="J48" i="9"/>
  <c r="J80" i="9"/>
  <c r="J101" i="9"/>
  <c r="J109" i="9"/>
  <c r="J24" i="9"/>
  <c r="J56" i="9"/>
  <c r="J88" i="9"/>
  <c r="J107" i="9"/>
  <c r="J115" i="9"/>
  <c r="J32" i="9"/>
  <c r="J64" i="9"/>
  <c r="J96" i="9"/>
  <c r="J105" i="9"/>
  <c r="J113" i="9"/>
  <c r="J40" i="9"/>
  <c r="J72" i="9"/>
  <c r="J103" i="9"/>
  <c r="J111" i="9"/>
  <c r="J117" i="9"/>
  <c r="J20" i="8"/>
  <c r="J24" i="8"/>
  <c r="J28" i="8"/>
  <c r="J32" i="8"/>
  <c r="J36" i="8"/>
  <c r="J40" i="8"/>
  <c r="J44" i="8"/>
  <c r="J48" i="8"/>
  <c r="J52" i="8"/>
  <c r="J56" i="8"/>
  <c r="J60" i="8"/>
  <c r="J64" i="8"/>
  <c r="J68" i="8"/>
  <c r="J72" i="8"/>
  <c r="J76" i="8"/>
  <c r="J80" i="8"/>
  <c r="J84" i="8"/>
  <c r="J88" i="8"/>
  <c r="J92" i="8"/>
  <c r="J96" i="8"/>
  <c r="J100" i="8"/>
  <c r="J104" i="8"/>
  <c r="J108" i="8"/>
  <c r="J112" i="8"/>
  <c r="J116" i="8"/>
  <c r="J17" i="8"/>
  <c r="J21" i="8"/>
  <c r="J25" i="8"/>
  <c r="J29" i="8"/>
  <c r="J33" i="8"/>
  <c r="J37" i="8"/>
  <c r="J41" i="8"/>
  <c r="J45" i="8"/>
  <c r="J49" i="8"/>
  <c r="J53" i="8"/>
  <c r="J57" i="8"/>
  <c r="J61" i="8"/>
  <c r="J65" i="8"/>
  <c r="J69" i="8"/>
  <c r="J73" i="8"/>
  <c r="J77" i="8"/>
  <c r="J81" i="8"/>
  <c r="J85" i="8"/>
  <c r="J89" i="8"/>
  <c r="J93" i="8"/>
  <c r="J97" i="8"/>
  <c r="J101" i="8"/>
  <c r="J105" i="8"/>
  <c r="J109" i="8"/>
  <c r="J113" i="8"/>
  <c r="J18" i="8"/>
  <c r="J22" i="8"/>
  <c r="J26" i="8"/>
  <c r="J30" i="8"/>
  <c r="J34" i="8"/>
  <c r="J38" i="8"/>
  <c r="J42" i="8"/>
  <c r="J46" i="8"/>
  <c r="J50" i="8"/>
  <c r="J54" i="8"/>
  <c r="J58" i="8"/>
  <c r="J62" i="8"/>
  <c r="J66" i="8"/>
  <c r="J70" i="8"/>
  <c r="J74" i="8"/>
  <c r="J78" i="8"/>
  <c r="J82" i="8"/>
  <c r="J86" i="8"/>
  <c r="J90" i="8"/>
  <c r="J94" i="8"/>
  <c r="J98" i="8"/>
  <c r="J102" i="8"/>
  <c r="J106" i="8"/>
  <c r="J110" i="8"/>
  <c r="J114" i="8"/>
  <c r="J19" i="8"/>
  <c r="J23" i="8"/>
  <c r="J27" i="8"/>
  <c r="J31" i="8"/>
  <c r="J35" i="8"/>
  <c r="J39" i="8"/>
  <c r="J43" i="8"/>
  <c r="J47" i="8"/>
  <c r="J51" i="8"/>
  <c r="J55" i="8"/>
  <c r="J59" i="8"/>
  <c r="J63" i="8"/>
  <c r="J67" i="8"/>
  <c r="J71" i="8"/>
  <c r="J75" i="8"/>
  <c r="J79" i="8"/>
  <c r="J83" i="8"/>
  <c r="J87" i="8"/>
  <c r="J91" i="8"/>
  <c r="J95" i="8"/>
  <c r="J99" i="8"/>
  <c r="J103" i="8"/>
  <c r="J107" i="8"/>
  <c r="J111" i="8"/>
  <c r="J115" i="8"/>
  <c r="J117" i="8"/>
  <c r="Y20" i="10"/>
  <c r="Y24" i="10"/>
  <c r="Y28" i="10"/>
  <c r="Y32" i="10"/>
  <c r="Y36" i="10"/>
  <c r="Y40" i="10"/>
  <c r="Y44" i="10"/>
  <c r="Y48" i="10"/>
  <c r="Y52" i="10"/>
  <c r="Y56" i="10"/>
  <c r="Y60" i="10"/>
  <c r="Y64" i="10"/>
  <c r="Y68" i="10"/>
  <c r="Y72" i="10"/>
  <c r="Y76" i="10"/>
  <c r="Y80" i="10"/>
  <c r="Y84" i="10"/>
  <c r="Y88" i="10"/>
  <c r="Y92" i="10"/>
  <c r="Y96" i="10"/>
  <c r="Y100" i="10"/>
  <c r="Y104" i="10"/>
  <c r="Y108" i="10"/>
  <c r="Y112" i="10"/>
  <c r="Y116" i="10"/>
  <c r="Y17" i="10"/>
  <c r="Y21" i="10"/>
  <c r="Y25" i="10"/>
  <c r="Y29" i="10"/>
  <c r="Y33" i="10"/>
  <c r="Y37" i="10"/>
  <c r="Y41" i="10"/>
  <c r="Y45" i="10"/>
  <c r="Y49" i="10"/>
  <c r="Y53" i="10"/>
  <c r="Y57" i="10"/>
  <c r="Y61" i="10"/>
  <c r="Y65" i="10"/>
  <c r="Y69" i="10"/>
  <c r="Y73" i="10"/>
  <c r="Y77" i="10"/>
  <c r="Y81" i="10"/>
  <c r="Y85" i="10"/>
  <c r="Y89" i="10"/>
  <c r="Y93" i="10"/>
  <c r="Y97" i="10"/>
  <c r="Y101" i="10"/>
  <c r="Y105" i="10"/>
  <c r="Y109" i="10"/>
  <c r="Y113" i="10"/>
  <c r="Y18" i="10"/>
  <c r="Y22" i="10"/>
  <c r="Y26" i="10"/>
  <c r="Y30" i="10"/>
  <c r="Y34" i="10"/>
  <c r="Y38" i="10"/>
  <c r="Y42" i="10"/>
  <c r="Y46" i="10"/>
  <c r="Y50" i="10"/>
  <c r="Y54" i="10"/>
  <c r="Y58" i="10"/>
  <c r="Y62" i="10"/>
  <c r="Y66" i="10"/>
  <c r="Y70" i="10"/>
  <c r="Y74" i="10"/>
  <c r="Y78" i="10"/>
  <c r="Y82" i="10"/>
  <c r="Y86" i="10"/>
  <c r="Y90" i="10"/>
  <c r="Y94" i="10"/>
  <c r="Y98" i="10"/>
  <c r="Y102" i="10"/>
  <c r="Y106" i="10"/>
  <c r="Y110" i="10"/>
  <c r="Y114" i="10"/>
  <c r="Y19" i="10"/>
  <c r="Y23" i="10"/>
  <c r="Y27" i="10"/>
  <c r="Y31" i="10"/>
  <c r="Y35" i="10"/>
  <c r="Y39" i="10"/>
  <c r="Y43" i="10"/>
  <c r="Y47" i="10"/>
  <c r="Y51" i="10"/>
  <c r="Y55" i="10"/>
  <c r="Y59" i="10"/>
  <c r="Y63" i="10"/>
  <c r="Y67" i="10"/>
  <c r="Y71" i="10"/>
  <c r="Y75" i="10"/>
  <c r="Y79" i="10"/>
  <c r="Y83" i="10"/>
  <c r="Y87" i="10"/>
  <c r="Y91" i="10"/>
  <c r="Y95" i="10"/>
  <c r="Y99" i="10"/>
  <c r="Y103" i="10"/>
  <c r="Y107" i="10"/>
  <c r="Y111" i="10"/>
  <c r="Y115" i="10"/>
  <c r="Y117" i="10"/>
  <c r="J17" i="3"/>
  <c r="J21" i="3"/>
  <c r="J25" i="3"/>
  <c r="J29" i="3"/>
  <c r="J33" i="3"/>
  <c r="J37" i="3"/>
  <c r="J41" i="3"/>
  <c r="J45" i="3"/>
  <c r="J49" i="3"/>
  <c r="J53" i="3"/>
  <c r="J57" i="3"/>
  <c r="J61" i="3"/>
  <c r="J65" i="3"/>
  <c r="J69" i="3"/>
  <c r="J73" i="3"/>
  <c r="J77" i="3"/>
  <c r="J81" i="3"/>
  <c r="J85" i="3"/>
  <c r="J89" i="3"/>
  <c r="J93" i="3"/>
  <c r="J97" i="3"/>
  <c r="J101" i="3"/>
  <c r="J105" i="3"/>
  <c r="J109" i="3"/>
  <c r="J113" i="3"/>
  <c r="J18" i="3"/>
  <c r="J22" i="3"/>
  <c r="J26" i="3"/>
  <c r="J30" i="3"/>
  <c r="J34" i="3"/>
  <c r="J38" i="3"/>
  <c r="J42" i="3"/>
  <c r="J46" i="3"/>
  <c r="J50" i="3"/>
  <c r="J54" i="3"/>
  <c r="J58" i="3"/>
  <c r="J62" i="3"/>
  <c r="J66" i="3"/>
  <c r="J70" i="3"/>
  <c r="J74" i="3"/>
  <c r="J78" i="3"/>
  <c r="J82" i="3"/>
  <c r="J86" i="3"/>
  <c r="J90" i="3"/>
  <c r="J94" i="3"/>
  <c r="J98" i="3"/>
  <c r="J102" i="3"/>
  <c r="J106" i="3"/>
  <c r="J110" i="3"/>
  <c r="J114" i="3"/>
  <c r="J19" i="3"/>
  <c r="J23" i="3"/>
  <c r="J27" i="3"/>
  <c r="J31" i="3"/>
  <c r="J35" i="3"/>
  <c r="J39" i="3"/>
  <c r="J43" i="3"/>
  <c r="J47" i="3"/>
  <c r="J51" i="3"/>
  <c r="J55" i="3"/>
  <c r="J59" i="3"/>
  <c r="J63" i="3"/>
  <c r="J67" i="3"/>
  <c r="J71" i="3"/>
  <c r="J75" i="3"/>
  <c r="J79" i="3"/>
  <c r="J83" i="3"/>
  <c r="J87" i="3"/>
  <c r="J91" i="3"/>
  <c r="J95" i="3"/>
  <c r="J99" i="3"/>
  <c r="J103" i="3"/>
  <c r="J107" i="3"/>
  <c r="J111" i="3"/>
  <c r="J115" i="3"/>
  <c r="J20" i="3"/>
  <c r="J24" i="3"/>
  <c r="J28" i="3"/>
  <c r="J32" i="3"/>
  <c r="J36" i="3"/>
  <c r="J40" i="3"/>
  <c r="J44" i="3"/>
  <c r="J48" i="3"/>
  <c r="J52" i="3"/>
  <c r="J56" i="3"/>
  <c r="J60" i="3"/>
  <c r="J64" i="3"/>
  <c r="J68" i="3"/>
  <c r="J72" i="3"/>
  <c r="J76" i="3"/>
  <c r="J80" i="3"/>
  <c r="J84" i="3"/>
  <c r="J88" i="3"/>
  <c r="J92" i="3"/>
  <c r="J96" i="3"/>
  <c r="J100" i="3"/>
  <c r="J104" i="3"/>
  <c r="J108" i="3"/>
  <c r="J112" i="3"/>
  <c r="J116" i="3"/>
  <c r="J117" i="3"/>
  <c r="K31" i="14"/>
  <c r="K48" i="14"/>
  <c r="X118" i="8"/>
  <c r="H10" i="8" s="1"/>
  <c r="H101" i="14" s="1"/>
  <c r="I118" i="9"/>
  <c r="H9" i="9" s="1"/>
  <c r="G87" i="14"/>
  <c r="G13" i="9"/>
  <c r="K2" i="14"/>
  <c r="L1" i="14" s="1"/>
  <c r="L60" i="14"/>
  <c r="L43" i="14"/>
  <c r="G91" i="14"/>
  <c r="G13" i="6"/>
  <c r="I118" i="3"/>
  <c r="H9" i="3" s="1"/>
  <c r="M34" i="14"/>
  <c r="M51" i="14"/>
  <c r="Q61" i="14"/>
  <c r="X118" i="13"/>
  <c r="H10" i="13" s="1"/>
  <c r="H107" i="14" s="1"/>
  <c r="X118" i="12"/>
  <c r="H10" i="12" s="1"/>
  <c r="G105" i="14"/>
  <c r="Y18" i="13"/>
  <c r="Y22" i="13"/>
  <c r="Y26" i="13"/>
  <c r="Y30" i="13"/>
  <c r="Y34" i="13"/>
  <c r="Y38" i="13"/>
  <c r="Y42" i="13"/>
  <c r="Y46" i="13"/>
  <c r="Y50" i="13"/>
  <c r="Y54" i="13"/>
  <c r="Y58" i="13"/>
  <c r="Y62" i="13"/>
  <c r="Y66" i="13"/>
  <c r="Y70" i="13"/>
  <c r="Y74" i="13"/>
  <c r="Y78" i="13"/>
  <c r="Y82" i="13"/>
  <c r="Y86" i="13"/>
  <c r="Y90" i="13"/>
  <c r="Y94" i="13"/>
  <c r="Y98" i="13"/>
  <c r="Y102" i="13"/>
  <c r="Y106" i="13"/>
  <c r="Y110" i="13"/>
  <c r="Y114" i="13"/>
  <c r="Y19" i="13"/>
  <c r="Y23" i="13"/>
  <c r="Y27" i="13"/>
  <c r="Y31" i="13"/>
  <c r="Y35" i="13"/>
  <c r="Y39" i="13"/>
  <c r="Y43" i="13"/>
  <c r="Y47" i="13"/>
  <c r="Y51" i="13"/>
  <c r="Y55" i="13"/>
  <c r="Y59" i="13"/>
  <c r="Y63" i="13"/>
  <c r="Y67" i="13"/>
  <c r="Y71" i="13"/>
  <c r="Y75" i="13"/>
  <c r="Y79" i="13"/>
  <c r="Y83" i="13"/>
  <c r="Y87" i="13"/>
  <c r="Y91" i="13"/>
  <c r="Y95" i="13"/>
  <c r="Y99" i="13"/>
  <c r="Y103" i="13"/>
  <c r="Y107" i="13"/>
  <c r="Y111" i="13"/>
  <c r="Y115" i="13"/>
  <c r="Y20" i="13"/>
  <c r="Y24" i="13"/>
  <c r="Y28" i="13"/>
  <c r="Y32" i="13"/>
  <c r="Y36" i="13"/>
  <c r="Y40" i="13"/>
  <c r="Y44" i="13"/>
  <c r="Y48" i="13"/>
  <c r="Y52" i="13"/>
  <c r="Y56" i="13"/>
  <c r="Y60" i="13"/>
  <c r="Y64" i="13"/>
  <c r="Y68" i="13"/>
  <c r="Y72" i="13"/>
  <c r="Y76" i="13"/>
  <c r="Y80" i="13"/>
  <c r="Y84" i="13"/>
  <c r="Y88" i="13"/>
  <c r="Y92" i="13"/>
  <c r="Y96" i="13"/>
  <c r="Y100" i="13"/>
  <c r="Y104" i="13"/>
  <c r="Y108" i="13"/>
  <c r="Y112" i="13"/>
  <c r="Y116" i="13"/>
  <c r="Y17" i="13"/>
  <c r="Y21" i="13"/>
  <c r="Y25" i="13"/>
  <c r="Y29" i="13"/>
  <c r="Y33" i="13"/>
  <c r="Y37" i="13"/>
  <c r="Y41" i="13"/>
  <c r="Y45" i="13"/>
  <c r="Y49" i="13"/>
  <c r="Y53" i="13"/>
  <c r="Y57" i="13"/>
  <c r="Y61" i="13"/>
  <c r="Y65" i="13"/>
  <c r="Y69" i="13"/>
  <c r="Y73" i="13"/>
  <c r="Y77" i="13"/>
  <c r="Y81" i="13"/>
  <c r="Y85" i="13"/>
  <c r="Y89" i="13"/>
  <c r="Y93" i="13"/>
  <c r="Y97" i="13"/>
  <c r="Y101" i="13"/>
  <c r="Y105" i="13"/>
  <c r="Y109" i="13"/>
  <c r="Y113" i="13"/>
  <c r="Y117" i="13"/>
  <c r="J19" i="13"/>
  <c r="J23" i="13"/>
  <c r="J27" i="13"/>
  <c r="J31" i="13"/>
  <c r="J35" i="13"/>
  <c r="J39" i="13"/>
  <c r="J43" i="13"/>
  <c r="J47" i="13"/>
  <c r="J51" i="13"/>
  <c r="J55" i="13"/>
  <c r="J59" i="13"/>
  <c r="J63" i="13"/>
  <c r="J67" i="13"/>
  <c r="J71" i="13"/>
  <c r="J75" i="13"/>
  <c r="J79" i="13"/>
  <c r="J83" i="13"/>
  <c r="J87" i="13"/>
  <c r="J91" i="13"/>
  <c r="J95" i="13"/>
  <c r="J99" i="13"/>
  <c r="J103" i="13"/>
  <c r="J107" i="13"/>
  <c r="J111" i="13"/>
  <c r="J115" i="13"/>
  <c r="J20" i="13"/>
  <c r="J24" i="13"/>
  <c r="J28" i="13"/>
  <c r="J32" i="13"/>
  <c r="J36" i="13"/>
  <c r="J40" i="13"/>
  <c r="J44" i="13"/>
  <c r="J48" i="13"/>
  <c r="J52" i="13"/>
  <c r="J56" i="13"/>
  <c r="J60" i="13"/>
  <c r="J64" i="13"/>
  <c r="J68" i="13"/>
  <c r="J72" i="13"/>
  <c r="J76" i="13"/>
  <c r="J80" i="13"/>
  <c r="J84" i="13"/>
  <c r="J88" i="13"/>
  <c r="J92" i="13"/>
  <c r="J96" i="13"/>
  <c r="J100" i="13"/>
  <c r="J104" i="13"/>
  <c r="J108" i="13"/>
  <c r="J112" i="13"/>
  <c r="J116" i="13"/>
  <c r="J17" i="13"/>
  <c r="J21" i="13"/>
  <c r="J25" i="13"/>
  <c r="J29" i="13"/>
  <c r="J33" i="13"/>
  <c r="J37" i="13"/>
  <c r="J41" i="13"/>
  <c r="J45" i="13"/>
  <c r="J49" i="13"/>
  <c r="J53" i="13"/>
  <c r="J57" i="13"/>
  <c r="J61" i="13"/>
  <c r="J65" i="13"/>
  <c r="J69" i="13"/>
  <c r="J73" i="13"/>
  <c r="J77" i="13"/>
  <c r="J81" i="13"/>
  <c r="J85" i="13"/>
  <c r="J89" i="13"/>
  <c r="J93" i="13"/>
  <c r="J97" i="13"/>
  <c r="J101" i="13"/>
  <c r="J105" i="13"/>
  <c r="J109" i="13"/>
  <c r="J113" i="13"/>
  <c r="J18" i="13"/>
  <c r="J22" i="13"/>
  <c r="J26" i="13"/>
  <c r="J30" i="13"/>
  <c r="J34" i="13"/>
  <c r="J38" i="13"/>
  <c r="J42" i="13"/>
  <c r="J46" i="13"/>
  <c r="J50" i="13"/>
  <c r="J54" i="13"/>
  <c r="J58" i="13"/>
  <c r="J62" i="13"/>
  <c r="J66" i="13"/>
  <c r="J70" i="13"/>
  <c r="J74" i="13"/>
  <c r="J78" i="13"/>
  <c r="J82" i="13"/>
  <c r="J86" i="13"/>
  <c r="J90" i="13"/>
  <c r="J94" i="13"/>
  <c r="J98" i="13"/>
  <c r="J102" i="13"/>
  <c r="J106" i="13"/>
  <c r="J110" i="13"/>
  <c r="J114" i="13"/>
  <c r="J117" i="13"/>
  <c r="J18" i="6"/>
  <c r="J22" i="6"/>
  <c r="J26" i="6"/>
  <c r="J30" i="6"/>
  <c r="J34" i="6"/>
  <c r="J38" i="6"/>
  <c r="J42" i="6"/>
  <c r="J46" i="6"/>
  <c r="J50" i="6"/>
  <c r="J54" i="6"/>
  <c r="J58" i="6"/>
  <c r="J62" i="6"/>
  <c r="J66" i="6"/>
  <c r="J70" i="6"/>
  <c r="J74" i="6"/>
  <c r="J78" i="6"/>
  <c r="J82" i="6"/>
  <c r="J86" i="6"/>
  <c r="J90" i="6"/>
  <c r="J94" i="6"/>
  <c r="J98" i="6"/>
  <c r="J102" i="6"/>
  <c r="J106" i="6"/>
  <c r="J110" i="6"/>
  <c r="J114" i="6"/>
  <c r="J19" i="6"/>
  <c r="J23" i="6"/>
  <c r="J27" i="6"/>
  <c r="J31" i="6"/>
  <c r="J35" i="6"/>
  <c r="J39" i="6"/>
  <c r="J43" i="6"/>
  <c r="J47" i="6"/>
  <c r="J51" i="6"/>
  <c r="J55" i="6"/>
  <c r="J59" i="6"/>
  <c r="J63" i="6"/>
  <c r="J67" i="6"/>
  <c r="J71" i="6"/>
  <c r="J75" i="6"/>
  <c r="J79" i="6"/>
  <c r="J83" i="6"/>
  <c r="J87" i="6"/>
  <c r="J91" i="6"/>
  <c r="J95" i="6"/>
  <c r="J99" i="6"/>
  <c r="J103" i="6"/>
  <c r="J107" i="6"/>
  <c r="J111" i="6"/>
  <c r="J115" i="6"/>
  <c r="J20" i="6"/>
  <c r="J24" i="6"/>
  <c r="J28" i="6"/>
  <c r="J32" i="6"/>
  <c r="J36" i="6"/>
  <c r="J40" i="6"/>
  <c r="J44" i="6"/>
  <c r="J48" i="6"/>
  <c r="J52" i="6"/>
  <c r="J56" i="6"/>
  <c r="J60" i="6"/>
  <c r="J64" i="6"/>
  <c r="J68" i="6"/>
  <c r="J72" i="6"/>
  <c r="J76" i="6"/>
  <c r="J80" i="6"/>
  <c r="J84" i="6"/>
  <c r="J88" i="6"/>
  <c r="J92" i="6"/>
  <c r="J96" i="6"/>
  <c r="J100" i="6"/>
  <c r="J104" i="6"/>
  <c r="J108" i="6"/>
  <c r="J112" i="6"/>
  <c r="J116" i="6"/>
  <c r="J17" i="6"/>
  <c r="J21" i="6"/>
  <c r="J25" i="6"/>
  <c r="J29" i="6"/>
  <c r="J33" i="6"/>
  <c r="J37" i="6"/>
  <c r="J41" i="6"/>
  <c r="J45" i="6"/>
  <c r="J49" i="6"/>
  <c r="J53" i="6"/>
  <c r="J57" i="6"/>
  <c r="J61" i="6"/>
  <c r="J65" i="6"/>
  <c r="J69" i="6"/>
  <c r="J73" i="6"/>
  <c r="J77" i="6"/>
  <c r="J81" i="6"/>
  <c r="J85" i="6"/>
  <c r="J89" i="6"/>
  <c r="J93" i="6"/>
  <c r="J97" i="6"/>
  <c r="J101" i="6"/>
  <c r="J105" i="6"/>
  <c r="J109" i="6"/>
  <c r="J113" i="6"/>
  <c r="J117" i="6"/>
  <c r="Y17" i="8"/>
  <c r="Y21" i="8"/>
  <c r="Y25" i="8"/>
  <c r="Y29" i="8"/>
  <c r="Y33" i="8"/>
  <c r="Y37" i="8"/>
  <c r="Y41" i="8"/>
  <c r="Y45" i="8"/>
  <c r="Y49" i="8"/>
  <c r="Y53" i="8"/>
  <c r="Y57" i="8"/>
  <c r="Y61" i="8"/>
  <c r="Y65" i="8"/>
  <c r="Y69" i="8"/>
  <c r="Y73" i="8"/>
  <c r="Y77" i="8"/>
  <c r="Y81" i="8"/>
  <c r="Y85" i="8"/>
  <c r="Y89" i="8"/>
  <c r="Y93" i="8"/>
  <c r="Y97" i="8"/>
  <c r="Y101" i="8"/>
  <c r="Y105" i="8"/>
  <c r="Y109" i="8"/>
  <c r="Y113" i="8"/>
  <c r="Y18" i="8"/>
  <c r="Y22" i="8"/>
  <c r="Y26" i="8"/>
  <c r="Y30" i="8"/>
  <c r="Y34" i="8"/>
  <c r="Y38" i="8"/>
  <c r="Y42" i="8"/>
  <c r="Y46" i="8"/>
  <c r="Y50" i="8"/>
  <c r="Y54" i="8"/>
  <c r="Y58" i="8"/>
  <c r="Y62" i="8"/>
  <c r="Y66" i="8"/>
  <c r="Y70" i="8"/>
  <c r="Y74" i="8"/>
  <c r="Y78" i="8"/>
  <c r="Y82" i="8"/>
  <c r="Y86" i="8"/>
  <c r="Y90" i="8"/>
  <c r="Y94" i="8"/>
  <c r="Y98" i="8"/>
  <c r="Y102" i="8"/>
  <c r="Y106" i="8"/>
  <c r="Y110" i="8"/>
  <c r="Y114" i="8"/>
  <c r="Y23" i="8"/>
  <c r="Y31" i="8"/>
  <c r="Y39" i="8"/>
  <c r="Y47" i="8"/>
  <c r="Y55" i="8"/>
  <c r="Y63" i="8"/>
  <c r="Y71" i="8"/>
  <c r="Y79" i="8"/>
  <c r="Y87" i="8"/>
  <c r="Y95" i="8"/>
  <c r="Y103" i="8"/>
  <c r="Y111" i="8"/>
  <c r="Y24" i="8"/>
  <c r="Y32" i="8"/>
  <c r="Y40" i="8"/>
  <c r="Y48" i="8"/>
  <c r="Y56" i="8"/>
  <c r="Y64" i="8"/>
  <c r="Y72" i="8"/>
  <c r="Y80" i="8"/>
  <c r="Y88" i="8"/>
  <c r="Y96" i="8"/>
  <c r="Y104" i="8"/>
  <c r="Y112" i="8"/>
  <c r="Y19" i="8"/>
  <c r="Y27" i="8"/>
  <c r="Y35" i="8"/>
  <c r="Y43" i="8"/>
  <c r="Y51" i="8"/>
  <c r="Y59" i="8"/>
  <c r="Y67" i="8"/>
  <c r="Y75" i="8"/>
  <c r="Y83" i="8"/>
  <c r="Y91" i="8"/>
  <c r="Y99" i="8"/>
  <c r="Y107" i="8"/>
  <c r="Y115" i="8"/>
  <c r="Y20" i="8"/>
  <c r="Y28" i="8"/>
  <c r="Y36" i="8"/>
  <c r="Y44" i="8"/>
  <c r="Y52" i="8"/>
  <c r="Y60" i="8"/>
  <c r="Y68" i="8"/>
  <c r="Y76" i="8"/>
  <c r="Y84" i="8"/>
  <c r="Y92" i="8"/>
  <c r="Y100" i="8"/>
  <c r="Y108" i="8"/>
  <c r="Y116" i="8"/>
  <c r="Y117" i="8"/>
  <c r="L50" i="14"/>
  <c r="L33" i="14"/>
  <c r="G88" i="14"/>
  <c r="G13" i="7"/>
  <c r="I118" i="7"/>
  <c r="H9" i="7" s="1"/>
  <c r="X118" i="3"/>
  <c r="H10" i="3" s="1"/>
  <c r="H102" i="14" s="1"/>
  <c r="G104" i="14"/>
  <c r="L53" i="14"/>
  <c r="L36" i="14"/>
  <c r="X118" i="9"/>
  <c r="H10" i="9" s="1"/>
  <c r="H99" i="14" s="1"/>
  <c r="M38" i="14"/>
  <c r="M55" i="14"/>
  <c r="X118" i="10"/>
  <c r="H10" i="10" s="1"/>
  <c r="H104" i="14" s="1"/>
  <c r="I118" i="12"/>
  <c r="H9" i="12" s="1"/>
  <c r="E7" i="14" l="1"/>
  <c r="F3" i="14" s="1"/>
  <c r="F7" i="14" s="1"/>
  <c r="G3" i="14" s="1"/>
  <c r="M41" i="14"/>
  <c r="M58" i="14"/>
  <c r="M40" i="14"/>
  <c r="M57" i="14"/>
  <c r="M39" i="14"/>
  <c r="M56" i="14"/>
  <c r="M33" i="14"/>
  <c r="M50" i="14"/>
  <c r="H94" i="14"/>
  <c r="H13" i="12"/>
  <c r="L2" i="14"/>
  <c r="M1" i="14" s="1"/>
  <c r="M2" i="14" s="1"/>
  <c r="H87" i="14"/>
  <c r="H13" i="9"/>
  <c r="J118" i="3"/>
  <c r="I9" i="3" s="1"/>
  <c r="Y118" i="10"/>
  <c r="I10" i="10" s="1"/>
  <c r="M52" i="14"/>
  <c r="M35" i="14"/>
  <c r="Z19" i="9"/>
  <c r="Z23" i="9"/>
  <c r="Z27" i="9"/>
  <c r="Z31" i="9"/>
  <c r="Z35" i="9"/>
  <c r="Z39" i="9"/>
  <c r="Z43" i="9"/>
  <c r="Z47" i="9"/>
  <c r="Z51" i="9"/>
  <c r="Z55" i="9"/>
  <c r="Z59" i="9"/>
  <c r="Z63" i="9"/>
  <c r="Z67" i="9"/>
  <c r="Z71" i="9"/>
  <c r="Z75" i="9"/>
  <c r="Z79" i="9"/>
  <c r="Z83" i="9"/>
  <c r="Z87" i="9"/>
  <c r="Z91" i="9"/>
  <c r="Z95" i="9"/>
  <c r="Z99" i="9"/>
  <c r="Z103" i="9"/>
  <c r="Z107" i="9"/>
  <c r="Z111" i="9"/>
  <c r="Z115" i="9"/>
  <c r="Z20" i="9"/>
  <c r="Z24" i="9"/>
  <c r="Z28" i="9"/>
  <c r="Z32" i="9"/>
  <c r="Z36" i="9"/>
  <c r="Z40" i="9"/>
  <c r="Z44" i="9"/>
  <c r="Z48" i="9"/>
  <c r="Z52" i="9"/>
  <c r="Z56" i="9"/>
  <c r="Z60" i="9"/>
  <c r="Z64" i="9"/>
  <c r="Z68" i="9"/>
  <c r="Z72" i="9"/>
  <c r="Z76" i="9"/>
  <c r="Z80" i="9"/>
  <c r="Z84" i="9"/>
  <c r="Z88" i="9"/>
  <c r="Z92" i="9"/>
  <c r="Z96" i="9"/>
  <c r="Z100" i="9"/>
  <c r="Z104" i="9"/>
  <c r="Z108" i="9"/>
  <c r="Z112" i="9"/>
  <c r="Z116" i="9"/>
  <c r="Z17" i="9"/>
  <c r="Z21" i="9"/>
  <c r="Z25" i="9"/>
  <c r="Z29" i="9"/>
  <c r="Z33" i="9"/>
  <c r="Z37" i="9"/>
  <c r="Z41" i="9"/>
  <c r="Z45" i="9"/>
  <c r="Z49" i="9"/>
  <c r="Z53" i="9"/>
  <c r="Z57" i="9"/>
  <c r="Z61" i="9"/>
  <c r="Z65" i="9"/>
  <c r="Z69" i="9"/>
  <c r="Z73" i="9"/>
  <c r="Z77" i="9"/>
  <c r="Z81" i="9"/>
  <c r="Z85" i="9"/>
  <c r="Z89" i="9"/>
  <c r="Z93" i="9"/>
  <c r="Z97" i="9"/>
  <c r="Z101" i="9"/>
  <c r="Z105" i="9"/>
  <c r="Z109" i="9"/>
  <c r="Z113" i="9"/>
  <c r="Z22" i="9"/>
  <c r="Z38" i="9"/>
  <c r="Z54" i="9"/>
  <c r="Z70" i="9"/>
  <c r="Z86" i="9"/>
  <c r="Z102" i="9"/>
  <c r="Z26" i="9"/>
  <c r="Z42" i="9"/>
  <c r="Z58" i="9"/>
  <c r="Z74" i="9"/>
  <c r="Z90" i="9"/>
  <c r="Z106" i="9"/>
  <c r="Z30" i="9"/>
  <c r="Z46" i="9"/>
  <c r="Z62" i="9"/>
  <c r="Z78" i="9"/>
  <c r="Z94" i="9"/>
  <c r="Z110" i="9"/>
  <c r="Z18" i="9"/>
  <c r="Z34" i="9"/>
  <c r="Z50" i="9"/>
  <c r="Z66" i="9"/>
  <c r="Z82" i="9"/>
  <c r="Z98" i="9"/>
  <c r="Z114" i="9"/>
  <c r="Z117" i="9"/>
  <c r="K20" i="10"/>
  <c r="K24" i="10"/>
  <c r="K28" i="10"/>
  <c r="K32" i="10"/>
  <c r="K36" i="10"/>
  <c r="K40" i="10"/>
  <c r="K44" i="10"/>
  <c r="K48" i="10"/>
  <c r="K52" i="10"/>
  <c r="K56" i="10"/>
  <c r="K60" i="10"/>
  <c r="K64" i="10"/>
  <c r="K68" i="10"/>
  <c r="K72" i="10"/>
  <c r="K76" i="10"/>
  <c r="K80" i="10"/>
  <c r="K84" i="10"/>
  <c r="K88" i="10"/>
  <c r="K92" i="10"/>
  <c r="K96" i="10"/>
  <c r="K100" i="10"/>
  <c r="K104" i="10"/>
  <c r="K108" i="10"/>
  <c r="K112" i="10"/>
  <c r="K116" i="10"/>
  <c r="K17" i="10"/>
  <c r="K21" i="10"/>
  <c r="K25" i="10"/>
  <c r="K29" i="10"/>
  <c r="K33" i="10"/>
  <c r="K37" i="10"/>
  <c r="K41" i="10"/>
  <c r="K45" i="10"/>
  <c r="K49" i="10"/>
  <c r="K53" i="10"/>
  <c r="K57" i="10"/>
  <c r="K61" i="10"/>
  <c r="K65" i="10"/>
  <c r="K69" i="10"/>
  <c r="K73" i="10"/>
  <c r="K77" i="10"/>
  <c r="K81" i="10"/>
  <c r="K85" i="10"/>
  <c r="K89" i="10"/>
  <c r="K93" i="10"/>
  <c r="K97" i="10"/>
  <c r="K101" i="10"/>
  <c r="K105" i="10"/>
  <c r="K109" i="10"/>
  <c r="K113" i="10"/>
  <c r="K22" i="10"/>
  <c r="K30" i="10"/>
  <c r="K38" i="10"/>
  <c r="K46" i="10"/>
  <c r="K54" i="10"/>
  <c r="K62" i="10"/>
  <c r="K70" i="10"/>
  <c r="K78" i="10"/>
  <c r="K86" i="10"/>
  <c r="K94" i="10"/>
  <c r="K102" i="10"/>
  <c r="K110" i="10"/>
  <c r="K23" i="10"/>
  <c r="K31" i="10"/>
  <c r="K39" i="10"/>
  <c r="K47" i="10"/>
  <c r="K55" i="10"/>
  <c r="K63" i="10"/>
  <c r="K71" i="10"/>
  <c r="K79" i="10"/>
  <c r="K87" i="10"/>
  <c r="K95" i="10"/>
  <c r="K103" i="10"/>
  <c r="K111" i="10"/>
  <c r="K18" i="10"/>
  <c r="K26" i="10"/>
  <c r="K34" i="10"/>
  <c r="K42" i="10"/>
  <c r="K50" i="10"/>
  <c r="K58" i="10"/>
  <c r="K66" i="10"/>
  <c r="K74" i="10"/>
  <c r="K82" i="10"/>
  <c r="K90" i="10"/>
  <c r="K98" i="10"/>
  <c r="K106" i="10"/>
  <c r="K114" i="10"/>
  <c r="K19" i="10"/>
  <c r="K27" i="10"/>
  <c r="K35" i="10"/>
  <c r="K43" i="10"/>
  <c r="K51" i="10"/>
  <c r="K59" i="10"/>
  <c r="K67" i="10"/>
  <c r="K75" i="10"/>
  <c r="K83" i="10"/>
  <c r="K91" i="10"/>
  <c r="K99" i="10"/>
  <c r="K107" i="10"/>
  <c r="K115" i="10"/>
  <c r="K117" i="10"/>
  <c r="Z18" i="12"/>
  <c r="Z22" i="12"/>
  <c r="Z26" i="12"/>
  <c r="Z30" i="12"/>
  <c r="Z34" i="12"/>
  <c r="Z38" i="12"/>
  <c r="Z42" i="12"/>
  <c r="Z46" i="12"/>
  <c r="Z50" i="12"/>
  <c r="Z54" i="12"/>
  <c r="Z58" i="12"/>
  <c r="Z62" i="12"/>
  <c r="Z66" i="12"/>
  <c r="Z70" i="12"/>
  <c r="Z74" i="12"/>
  <c r="Z78" i="12"/>
  <c r="Z82" i="12"/>
  <c r="Z86" i="12"/>
  <c r="Z90" i="12"/>
  <c r="Z94" i="12"/>
  <c r="Z98" i="12"/>
  <c r="Z102" i="12"/>
  <c r="Z106" i="12"/>
  <c r="Z110" i="12"/>
  <c r="Z114" i="12"/>
  <c r="Z19" i="12"/>
  <c r="Z23" i="12"/>
  <c r="Z27" i="12"/>
  <c r="Z31" i="12"/>
  <c r="Z35" i="12"/>
  <c r="Z39" i="12"/>
  <c r="Z43" i="12"/>
  <c r="Z47" i="12"/>
  <c r="Z51" i="12"/>
  <c r="Z55" i="12"/>
  <c r="Z59" i="12"/>
  <c r="Z63" i="12"/>
  <c r="Z67" i="12"/>
  <c r="Z71" i="12"/>
  <c r="Z75" i="12"/>
  <c r="Z79" i="12"/>
  <c r="Z83" i="12"/>
  <c r="Z87" i="12"/>
  <c r="Z91" i="12"/>
  <c r="Z95" i="12"/>
  <c r="Z99" i="12"/>
  <c r="Z103" i="12"/>
  <c r="Z107" i="12"/>
  <c r="Z111" i="12"/>
  <c r="Z115" i="12"/>
  <c r="Z20" i="12"/>
  <c r="Z24" i="12"/>
  <c r="Z28" i="12"/>
  <c r="Z32" i="12"/>
  <c r="Z36" i="12"/>
  <c r="Z40" i="12"/>
  <c r="Z44" i="12"/>
  <c r="Z48" i="12"/>
  <c r="Z52" i="12"/>
  <c r="Z56" i="12"/>
  <c r="Z60" i="12"/>
  <c r="Z64" i="12"/>
  <c r="Z68" i="12"/>
  <c r="Z72" i="12"/>
  <c r="Z76" i="12"/>
  <c r="Z80" i="12"/>
  <c r="Z84" i="12"/>
  <c r="Z88" i="12"/>
  <c r="Z92" i="12"/>
  <c r="Z96" i="12"/>
  <c r="Z100" i="12"/>
  <c r="Z104" i="12"/>
  <c r="Z108" i="12"/>
  <c r="Z112" i="12"/>
  <c r="Z116" i="12"/>
  <c r="Z17" i="12"/>
  <c r="Z21" i="12"/>
  <c r="Z25" i="12"/>
  <c r="Z29" i="12"/>
  <c r="Z33" i="12"/>
  <c r="Z37" i="12"/>
  <c r="Z41" i="12"/>
  <c r="Z45" i="12"/>
  <c r="Z49" i="12"/>
  <c r="Z53" i="12"/>
  <c r="Z57" i="12"/>
  <c r="Z61" i="12"/>
  <c r="Z65" i="12"/>
  <c r="Z69" i="12"/>
  <c r="Z73" i="12"/>
  <c r="Z77" i="12"/>
  <c r="Z81" i="12"/>
  <c r="Z85" i="12"/>
  <c r="Z89" i="12"/>
  <c r="Z93" i="12"/>
  <c r="Z97" i="12"/>
  <c r="Z101" i="12"/>
  <c r="Z105" i="12"/>
  <c r="Z109" i="12"/>
  <c r="Z113" i="12"/>
  <c r="Z117" i="12"/>
  <c r="K20" i="12"/>
  <c r="K24" i="12"/>
  <c r="K28" i="12"/>
  <c r="K32" i="12"/>
  <c r="K36" i="12"/>
  <c r="K40" i="12"/>
  <c r="K44" i="12"/>
  <c r="K48" i="12"/>
  <c r="K52" i="12"/>
  <c r="K56" i="12"/>
  <c r="K60" i="12"/>
  <c r="K64" i="12"/>
  <c r="K68" i="12"/>
  <c r="K72" i="12"/>
  <c r="K76" i="12"/>
  <c r="K80" i="12"/>
  <c r="K84" i="12"/>
  <c r="K88" i="12"/>
  <c r="K92" i="12"/>
  <c r="K96" i="12"/>
  <c r="K100" i="12"/>
  <c r="K104" i="12"/>
  <c r="K108" i="12"/>
  <c r="K112" i="12"/>
  <c r="K116" i="12"/>
  <c r="K17" i="12"/>
  <c r="K21" i="12"/>
  <c r="K25" i="12"/>
  <c r="K29" i="12"/>
  <c r="K33" i="12"/>
  <c r="K37" i="12"/>
  <c r="K41" i="12"/>
  <c r="K45" i="12"/>
  <c r="K49" i="12"/>
  <c r="K53" i="12"/>
  <c r="K57" i="12"/>
  <c r="K61" i="12"/>
  <c r="K65" i="12"/>
  <c r="K69" i="12"/>
  <c r="K73" i="12"/>
  <c r="K77" i="12"/>
  <c r="K81" i="12"/>
  <c r="K85" i="12"/>
  <c r="K89" i="12"/>
  <c r="K93" i="12"/>
  <c r="K97" i="12"/>
  <c r="K101" i="12"/>
  <c r="K105" i="12"/>
  <c r="K109" i="12"/>
  <c r="K113" i="12"/>
  <c r="K18" i="12"/>
  <c r="K22" i="12"/>
  <c r="K26" i="12"/>
  <c r="K30" i="12"/>
  <c r="K34" i="12"/>
  <c r="K38" i="12"/>
  <c r="K42" i="12"/>
  <c r="K46" i="12"/>
  <c r="K50" i="12"/>
  <c r="K54" i="12"/>
  <c r="K58" i="12"/>
  <c r="K62" i="12"/>
  <c r="K66" i="12"/>
  <c r="K70" i="12"/>
  <c r="K74" i="12"/>
  <c r="K78" i="12"/>
  <c r="K82" i="12"/>
  <c r="K86" i="12"/>
  <c r="K90" i="12"/>
  <c r="K94" i="12"/>
  <c r="K98" i="12"/>
  <c r="K102" i="12"/>
  <c r="K106" i="12"/>
  <c r="K110" i="12"/>
  <c r="K114" i="12"/>
  <c r="K19" i="12"/>
  <c r="K23" i="12"/>
  <c r="K27" i="12"/>
  <c r="K31" i="12"/>
  <c r="K35" i="12"/>
  <c r="K39" i="12"/>
  <c r="K43" i="12"/>
  <c r="K47" i="12"/>
  <c r="K51" i="12"/>
  <c r="K55" i="12"/>
  <c r="K59" i="12"/>
  <c r="K63" i="12"/>
  <c r="K67" i="12"/>
  <c r="K71" i="12"/>
  <c r="K75" i="12"/>
  <c r="K79" i="12"/>
  <c r="K83" i="12"/>
  <c r="K87" i="12"/>
  <c r="K91" i="12"/>
  <c r="K95" i="12"/>
  <c r="K99" i="12"/>
  <c r="K103" i="12"/>
  <c r="K107" i="12"/>
  <c r="K111" i="12"/>
  <c r="K115" i="12"/>
  <c r="K117" i="12"/>
  <c r="Z19" i="7"/>
  <c r="Z23" i="7"/>
  <c r="Z27" i="7"/>
  <c r="Z31" i="7"/>
  <c r="Z35" i="7"/>
  <c r="Z39" i="7"/>
  <c r="Z43" i="7"/>
  <c r="Z47" i="7"/>
  <c r="Z51" i="7"/>
  <c r="Z55" i="7"/>
  <c r="Z59" i="7"/>
  <c r="Z63" i="7"/>
  <c r="Z67" i="7"/>
  <c r="Z71" i="7"/>
  <c r="Z75" i="7"/>
  <c r="Z79" i="7"/>
  <c r="Z83" i="7"/>
  <c r="Z87" i="7"/>
  <c r="Z91" i="7"/>
  <c r="Z95" i="7"/>
  <c r="Z99" i="7"/>
  <c r="Z103" i="7"/>
  <c r="Z107" i="7"/>
  <c r="Z111" i="7"/>
  <c r="Z115" i="7"/>
  <c r="Z20" i="7"/>
  <c r="Z24" i="7"/>
  <c r="Z28" i="7"/>
  <c r="Z32" i="7"/>
  <c r="Z36" i="7"/>
  <c r="Z40" i="7"/>
  <c r="Z44" i="7"/>
  <c r="Z48" i="7"/>
  <c r="Z52" i="7"/>
  <c r="Z56" i="7"/>
  <c r="Z60" i="7"/>
  <c r="Z64" i="7"/>
  <c r="Z68" i="7"/>
  <c r="Z72" i="7"/>
  <c r="Z76" i="7"/>
  <c r="Z80" i="7"/>
  <c r="Z84" i="7"/>
  <c r="Z88" i="7"/>
  <c r="Z92" i="7"/>
  <c r="Z96" i="7"/>
  <c r="Z100" i="7"/>
  <c r="Z104" i="7"/>
  <c r="Z108" i="7"/>
  <c r="Z112" i="7"/>
  <c r="Z116" i="7"/>
  <c r="Z17" i="7"/>
  <c r="Z21" i="7"/>
  <c r="Z25" i="7"/>
  <c r="Z29" i="7"/>
  <c r="Z33" i="7"/>
  <c r="Z37" i="7"/>
  <c r="Z41" i="7"/>
  <c r="Z45" i="7"/>
  <c r="Z49" i="7"/>
  <c r="Z53" i="7"/>
  <c r="Z57" i="7"/>
  <c r="Z61" i="7"/>
  <c r="Z65" i="7"/>
  <c r="Z69" i="7"/>
  <c r="Z73" i="7"/>
  <c r="Z77" i="7"/>
  <c r="Z81" i="7"/>
  <c r="Z85" i="7"/>
  <c r="Z89" i="7"/>
  <c r="Z93" i="7"/>
  <c r="Z97" i="7"/>
  <c r="Z101" i="7"/>
  <c r="Z105" i="7"/>
  <c r="Z109" i="7"/>
  <c r="Z113" i="7"/>
  <c r="Z18" i="7"/>
  <c r="Z22" i="7"/>
  <c r="Z26" i="7"/>
  <c r="Z30" i="7"/>
  <c r="Z34" i="7"/>
  <c r="Z38" i="7"/>
  <c r="Z42" i="7"/>
  <c r="Z46" i="7"/>
  <c r="Z50" i="7"/>
  <c r="Z54" i="7"/>
  <c r="Z58" i="7"/>
  <c r="Z62" i="7"/>
  <c r="Z66" i="7"/>
  <c r="Z70" i="7"/>
  <c r="Z74" i="7"/>
  <c r="Z78" i="7"/>
  <c r="Z82" i="7"/>
  <c r="Z86" i="7"/>
  <c r="Z90" i="7"/>
  <c r="Z94" i="7"/>
  <c r="Z98" i="7"/>
  <c r="Z102" i="7"/>
  <c r="Z106" i="7"/>
  <c r="Z110" i="7"/>
  <c r="Z114" i="7"/>
  <c r="Z117" i="7"/>
  <c r="J118" i="11"/>
  <c r="I9" i="11" s="1"/>
  <c r="L42" i="14"/>
  <c r="L59" i="14"/>
  <c r="H89" i="14"/>
  <c r="H13" i="8"/>
  <c r="Y118" i="3"/>
  <c r="I10" i="3" s="1"/>
  <c r="I102" i="14" s="1"/>
  <c r="Y118" i="12"/>
  <c r="I10" i="12" s="1"/>
  <c r="I106" i="14" s="1"/>
  <c r="H88" i="14"/>
  <c r="H13" i="7"/>
  <c r="M53" i="14"/>
  <c r="M36" i="14"/>
  <c r="Y118" i="8"/>
  <c r="I10" i="8" s="1"/>
  <c r="I101" i="14" s="1"/>
  <c r="J118" i="13"/>
  <c r="I9" i="13" s="1"/>
  <c r="Y118" i="13"/>
  <c r="I10" i="13" s="1"/>
  <c r="I107" i="14" s="1"/>
  <c r="U3" i="1"/>
  <c r="AK3" i="1" s="1"/>
  <c r="AA16" i="7"/>
  <c r="P4" i="15"/>
  <c r="AE4" i="15" s="1"/>
  <c r="AA16" i="6"/>
  <c r="L16" i="7"/>
  <c r="L16" i="8"/>
  <c r="AA16" i="3"/>
  <c r="AA16" i="12"/>
  <c r="L16" i="13"/>
  <c r="K6" i="3"/>
  <c r="K6" i="12"/>
  <c r="L16" i="6"/>
  <c r="L16" i="10"/>
  <c r="AA16" i="13"/>
  <c r="L16" i="9"/>
  <c r="K6" i="8"/>
  <c r="K6" i="11"/>
  <c r="AA16" i="8"/>
  <c r="AA16" i="10"/>
  <c r="L16" i="11"/>
  <c r="AA16" i="9"/>
  <c r="K6" i="7"/>
  <c r="K6" i="10"/>
  <c r="K6" i="9"/>
  <c r="K98" i="14"/>
  <c r="K86" i="14"/>
  <c r="K74" i="14"/>
  <c r="K62" i="14"/>
  <c r="K45" i="14"/>
  <c r="K10" i="14"/>
  <c r="L16" i="3"/>
  <c r="AA16" i="11"/>
  <c r="L16" i="12"/>
  <c r="K6" i="6"/>
  <c r="K6" i="13"/>
  <c r="J118" i="8"/>
  <c r="I9" i="8" s="1"/>
  <c r="G108" i="14"/>
  <c r="K20" i="11"/>
  <c r="K24" i="11"/>
  <c r="K28" i="11"/>
  <c r="K32" i="11"/>
  <c r="K36" i="11"/>
  <c r="K40" i="11"/>
  <c r="K44" i="11"/>
  <c r="K48" i="11"/>
  <c r="K52" i="11"/>
  <c r="K56" i="11"/>
  <c r="K60" i="11"/>
  <c r="K64" i="11"/>
  <c r="K68" i="11"/>
  <c r="K72" i="11"/>
  <c r="K76" i="11"/>
  <c r="K80" i="11"/>
  <c r="K84" i="11"/>
  <c r="K88" i="11"/>
  <c r="K92" i="11"/>
  <c r="K96" i="11"/>
  <c r="K100" i="11"/>
  <c r="K104" i="11"/>
  <c r="K108" i="11"/>
  <c r="K112" i="11"/>
  <c r="K116" i="11"/>
  <c r="K17" i="11"/>
  <c r="K21" i="11"/>
  <c r="K25" i="11"/>
  <c r="K29" i="11"/>
  <c r="K33" i="11"/>
  <c r="K37" i="11"/>
  <c r="K41" i="11"/>
  <c r="K45" i="11"/>
  <c r="K49" i="11"/>
  <c r="K53" i="11"/>
  <c r="K57" i="11"/>
  <c r="K61" i="11"/>
  <c r="K65" i="11"/>
  <c r="K69" i="11"/>
  <c r="K73" i="11"/>
  <c r="K77" i="11"/>
  <c r="K81" i="11"/>
  <c r="K85" i="11"/>
  <c r="K89" i="11"/>
  <c r="K93" i="11"/>
  <c r="K97" i="11"/>
  <c r="K101" i="11"/>
  <c r="K105" i="11"/>
  <c r="K109" i="11"/>
  <c r="K113" i="11"/>
  <c r="K18" i="11"/>
  <c r="K22" i="11"/>
  <c r="K26" i="11"/>
  <c r="K30" i="11"/>
  <c r="K34" i="11"/>
  <c r="K38" i="11"/>
  <c r="K42" i="11"/>
  <c r="K46" i="11"/>
  <c r="K50" i="11"/>
  <c r="K54" i="11"/>
  <c r="K58" i="11"/>
  <c r="K62" i="11"/>
  <c r="K66" i="11"/>
  <c r="K70" i="11"/>
  <c r="K74" i="11"/>
  <c r="K78" i="11"/>
  <c r="K82" i="11"/>
  <c r="K86" i="11"/>
  <c r="K90" i="11"/>
  <c r="K94" i="11"/>
  <c r="K98" i="11"/>
  <c r="K102" i="11"/>
  <c r="K106" i="11"/>
  <c r="K110" i="11"/>
  <c r="K114" i="11"/>
  <c r="K19" i="11"/>
  <c r="K23" i="11"/>
  <c r="K27" i="11"/>
  <c r="K31" i="11"/>
  <c r="K35" i="11"/>
  <c r="K39" i="11"/>
  <c r="K43" i="11"/>
  <c r="K47" i="11"/>
  <c r="K51" i="11"/>
  <c r="K55" i="11"/>
  <c r="K59" i="11"/>
  <c r="K63" i="11"/>
  <c r="K67" i="11"/>
  <c r="K71" i="11"/>
  <c r="K75" i="11"/>
  <c r="K79" i="11"/>
  <c r="K83" i="11"/>
  <c r="K87" i="11"/>
  <c r="K91" i="11"/>
  <c r="K95" i="11"/>
  <c r="K99" i="11"/>
  <c r="K103" i="11"/>
  <c r="K107" i="11"/>
  <c r="K111" i="11"/>
  <c r="K115" i="11"/>
  <c r="K117" i="11"/>
  <c r="K19" i="3"/>
  <c r="K23" i="3"/>
  <c r="K27" i="3"/>
  <c r="K31" i="3"/>
  <c r="K35" i="3"/>
  <c r="K39" i="3"/>
  <c r="K43" i="3"/>
  <c r="K47" i="3"/>
  <c r="K51" i="3"/>
  <c r="K55" i="3"/>
  <c r="K59" i="3"/>
  <c r="K63" i="3"/>
  <c r="K67" i="3"/>
  <c r="K71" i="3"/>
  <c r="K75" i="3"/>
  <c r="K79" i="3"/>
  <c r="K83" i="3"/>
  <c r="K87" i="3"/>
  <c r="K91" i="3"/>
  <c r="K95" i="3"/>
  <c r="K99" i="3"/>
  <c r="K103" i="3"/>
  <c r="K107" i="3"/>
  <c r="K111" i="3"/>
  <c r="K115" i="3"/>
  <c r="K20" i="3"/>
  <c r="K24" i="3"/>
  <c r="K28" i="3"/>
  <c r="K32" i="3"/>
  <c r="K36" i="3"/>
  <c r="K40" i="3"/>
  <c r="K44" i="3"/>
  <c r="K48" i="3"/>
  <c r="K52" i="3"/>
  <c r="K56" i="3"/>
  <c r="K60" i="3"/>
  <c r="K64" i="3"/>
  <c r="K68" i="3"/>
  <c r="K72" i="3"/>
  <c r="K76" i="3"/>
  <c r="K80" i="3"/>
  <c r="K84" i="3"/>
  <c r="K88" i="3"/>
  <c r="K92" i="3"/>
  <c r="K96" i="3"/>
  <c r="K100" i="3"/>
  <c r="K104" i="3"/>
  <c r="K108" i="3"/>
  <c r="K112" i="3"/>
  <c r="K116" i="3"/>
  <c r="K17" i="3"/>
  <c r="K21" i="3"/>
  <c r="K25" i="3"/>
  <c r="K29" i="3"/>
  <c r="K33" i="3"/>
  <c r="K37" i="3"/>
  <c r="K41" i="3"/>
  <c r="K45" i="3"/>
  <c r="K49" i="3"/>
  <c r="K53" i="3"/>
  <c r="K57" i="3"/>
  <c r="K61" i="3"/>
  <c r="K65" i="3"/>
  <c r="K69" i="3"/>
  <c r="K73" i="3"/>
  <c r="K77" i="3"/>
  <c r="K81" i="3"/>
  <c r="K85" i="3"/>
  <c r="K89" i="3"/>
  <c r="K93" i="3"/>
  <c r="K97" i="3"/>
  <c r="K101" i="3"/>
  <c r="K105" i="3"/>
  <c r="K109" i="3"/>
  <c r="K113" i="3"/>
  <c r="K18" i="3"/>
  <c r="K22" i="3"/>
  <c r="K26" i="3"/>
  <c r="K30" i="3"/>
  <c r="K34" i="3"/>
  <c r="K38" i="3"/>
  <c r="K42" i="3"/>
  <c r="K46" i="3"/>
  <c r="K50" i="3"/>
  <c r="K54" i="3"/>
  <c r="K58" i="3"/>
  <c r="K62" i="3"/>
  <c r="K66" i="3"/>
  <c r="K70" i="3"/>
  <c r="K74" i="3"/>
  <c r="K78" i="3"/>
  <c r="K82" i="3"/>
  <c r="K86" i="3"/>
  <c r="K90" i="3"/>
  <c r="K94" i="3"/>
  <c r="K98" i="3"/>
  <c r="K102" i="3"/>
  <c r="K106" i="3"/>
  <c r="K110" i="3"/>
  <c r="K114" i="3"/>
  <c r="K117" i="3"/>
  <c r="Z20" i="11"/>
  <c r="Z24" i="11"/>
  <c r="Z28" i="11"/>
  <c r="Z32" i="11"/>
  <c r="Z36" i="11"/>
  <c r="Z40" i="11"/>
  <c r="Z44" i="11"/>
  <c r="Z48" i="11"/>
  <c r="Z52" i="11"/>
  <c r="Z56" i="11"/>
  <c r="Z60" i="11"/>
  <c r="Z64" i="11"/>
  <c r="Z68" i="11"/>
  <c r="Z72" i="11"/>
  <c r="Z76" i="11"/>
  <c r="Z80" i="11"/>
  <c r="Z84" i="11"/>
  <c r="Z88" i="11"/>
  <c r="Z92" i="11"/>
  <c r="Z96" i="11"/>
  <c r="Z100" i="11"/>
  <c r="Z104" i="11"/>
  <c r="Z108" i="11"/>
  <c r="Z112" i="11"/>
  <c r="Z116" i="11"/>
  <c r="Z17" i="11"/>
  <c r="Z21" i="11"/>
  <c r="Z25" i="11"/>
  <c r="Z29" i="11"/>
  <c r="Z33" i="11"/>
  <c r="Z37" i="11"/>
  <c r="Z41" i="11"/>
  <c r="Z45" i="11"/>
  <c r="Z49" i="11"/>
  <c r="Z53" i="11"/>
  <c r="Z57" i="11"/>
  <c r="Z61" i="11"/>
  <c r="Z65" i="11"/>
  <c r="Z69" i="11"/>
  <c r="Z73" i="11"/>
  <c r="Z77" i="11"/>
  <c r="Z81" i="11"/>
  <c r="Z85" i="11"/>
  <c r="Z89" i="11"/>
  <c r="Z93" i="11"/>
  <c r="Z97" i="11"/>
  <c r="Z101" i="11"/>
  <c r="Z105" i="11"/>
  <c r="Z109" i="11"/>
  <c r="Z113" i="11"/>
  <c r="Z18" i="11"/>
  <c r="Z22" i="11"/>
  <c r="Z26" i="11"/>
  <c r="Z30" i="11"/>
  <c r="Z34" i="11"/>
  <c r="Z38" i="11"/>
  <c r="Z42" i="11"/>
  <c r="Z46" i="11"/>
  <c r="Z50" i="11"/>
  <c r="Z54" i="11"/>
  <c r="Z58" i="11"/>
  <c r="Z62" i="11"/>
  <c r="Z66" i="11"/>
  <c r="Z70" i="11"/>
  <c r="Z74" i="11"/>
  <c r="Z78" i="11"/>
  <c r="Z82" i="11"/>
  <c r="Z86" i="11"/>
  <c r="Z90" i="11"/>
  <c r="Z94" i="11"/>
  <c r="Z98" i="11"/>
  <c r="Z102" i="11"/>
  <c r="Z106" i="11"/>
  <c r="Z110" i="11"/>
  <c r="Z114" i="11"/>
  <c r="Z19" i="11"/>
  <c r="Z23" i="11"/>
  <c r="Z27" i="11"/>
  <c r="Z31" i="11"/>
  <c r="Z35" i="11"/>
  <c r="Z39" i="11"/>
  <c r="Z43" i="11"/>
  <c r="Z47" i="11"/>
  <c r="Z51" i="11"/>
  <c r="Z55" i="11"/>
  <c r="Z59" i="11"/>
  <c r="Z63" i="11"/>
  <c r="Z67" i="11"/>
  <c r="Z71" i="11"/>
  <c r="Z75" i="11"/>
  <c r="Z79" i="11"/>
  <c r="Z83" i="11"/>
  <c r="Z87" i="11"/>
  <c r="Z91" i="11"/>
  <c r="Z95" i="11"/>
  <c r="Z99" i="11"/>
  <c r="Z103" i="11"/>
  <c r="Z107" i="11"/>
  <c r="Z111" i="11"/>
  <c r="Z115" i="11"/>
  <c r="Z117" i="11"/>
  <c r="K20" i="6"/>
  <c r="K24" i="6"/>
  <c r="K28" i="6"/>
  <c r="K32" i="6"/>
  <c r="K36" i="6"/>
  <c r="K40" i="6"/>
  <c r="K44" i="6"/>
  <c r="K48" i="6"/>
  <c r="K52" i="6"/>
  <c r="K56" i="6"/>
  <c r="K60" i="6"/>
  <c r="K64" i="6"/>
  <c r="K68" i="6"/>
  <c r="K72" i="6"/>
  <c r="K76" i="6"/>
  <c r="K80" i="6"/>
  <c r="K84" i="6"/>
  <c r="K88" i="6"/>
  <c r="K92" i="6"/>
  <c r="K96" i="6"/>
  <c r="K100" i="6"/>
  <c r="K104" i="6"/>
  <c r="K108" i="6"/>
  <c r="K112" i="6"/>
  <c r="K116" i="6"/>
  <c r="K17" i="6"/>
  <c r="K21" i="6"/>
  <c r="K25" i="6"/>
  <c r="K29" i="6"/>
  <c r="K33" i="6"/>
  <c r="K37" i="6"/>
  <c r="K41" i="6"/>
  <c r="K45" i="6"/>
  <c r="K49" i="6"/>
  <c r="K53" i="6"/>
  <c r="K57" i="6"/>
  <c r="K61" i="6"/>
  <c r="K65" i="6"/>
  <c r="K69" i="6"/>
  <c r="K73" i="6"/>
  <c r="K77" i="6"/>
  <c r="K81" i="6"/>
  <c r="K85" i="6"/>
  <c r="K89" i="6"/>
  <c r="K93" i="6"/>
  <c r="K97" i="6"/>
  <c r="K101" i="6"/>
  <c r="K105" i="6"/>
  <c r="K109" i="6"/>
  <c r="K113" i="6"/>
  <c r="K18" i="6"/>
  <c r="K22" i="6"/>
  <c r="K26" i="6"/>
  <c r="K30" i="6"/>
  <c r="K34" i="6"/>
  <c r="K38" i="6"/>
  <c r="K42" i="6"/>
  <c r="K46" i="6"/>
  <c r="K50" i="6"/>
  <c r="K54" i="6"/>
  <c r="K58" i="6"/>
  <c r="K62" i="6"/>
  <c r="K66" i="6"/>
  <c r="K70" i="6"/>
  <c r="K74" i="6"/>
  <c r="K78" i="6"/>
  <c r="K82" i="6"/>
  <c r="K86" i="6"/>
  <c r="K90" i="6"/>
  <c r="K94" i="6"/>
  <c r="K98" i="6"/>
  <c r="K102" i="6"/>
  <c r="K106" i="6"/>
  <c r="K110" i="6"/>
  <c r="K114" i="6"/>
  <c r="K19" i="6"/>
  <c r="K23" i="6"/>
  <c r="K27" i="6"/>
  <c r="K31" i="6"/>
  <c r="K35" i="6"/>
  <c r="K39" i="6"/>
  <c r="K43" i="6"/>
  <c r="K47" i="6"/>
  <c r="K51" i="6"/>
  <c r="K55" i="6"/>
  <c r="K59" i="6"/>
  <c r="K63" i="6"/>
  <c r="K67" i="6"/>
  <c r="K71" i="6"/>
  <c r="K75" i="6"/>
  <c r="K79" i="6"/>
  <c r="K83" i="6"/>
  <c r="K87" i="6"/>
  <c r="K91" i="6"/>
  <c r="K95" i="6"/>
  <c r="K99" i="6"/>
  <c r="K103" i="6"/>
  <c r="K107" i="6"/>
  <c r="K111" i="6"/>
  <c r="K115" i="6"/>
  <c r="K117" i="6"/>
  <c r="Y118" i="7"/>
  <c r="I10" i="7" s="1"/>
  <c r="I100" i="14" s="1"/>
  <c r="J118" i="7"/>
  <c r="I9" i="7" s="1"/>
  <c r="Y118" i="11"/>
  <c r="I10" i="11" s="1"/>
  <c r="Y118" i="6"/>
  <c r="I10" i="6" s="1"/>
  <c r="I103" i="14" s="1"/>
  <c r="H91" i="14"/>
  <c r="H13" i="6"/>
  <c r="J118" i="12"/>
  <c r="I9" i="12" s="1"/>
  <c r="M60" i="14"/>
  <c r="M43" i="14"/>
  <c r="Z18" i="10"/>
  <c r="Z22" i="10"/>
  <c r="Z26" i="10"/>
  <c r="Z30" i="10"/>
  <c r="Z34" i="10"/>
  <c r="Z38" i="10"/>
  <c r="Z42" i="10"/>
  <c r="Z46" i="10"/>
  <c r="Z50" i="10"/>
  <c r="Z54" i="10"/>
  <c r="Z58" i="10"/>
  <c r="Z62" i="10"/>
  <c r="Z66" i="10"/>
  <c r="Z70" i="10"/>
  <c r="Z74" i="10"/>
  <c r="Z78" i="10"/>
  <c r="Z82" i="10"/>
  <c r="Z86" i="10"/>
  <c r="Z90" i="10"/>
  <c r="Z94" i="10"/>
  <c r="Z98" i="10"/>
  <c r="Z102" i="10"/>
  <c r="Z106" i="10"/>
  <c r="Z110" i="10"/>
  <c r="Z114" i="10"/>
  <c r="Z19" i="10"/>
  <c r="Z23" i="10"/>
  <c r="Z27" i="10"/>
  <c r="Z31" i="10"/>
  <c r="Z35" i="10"/>
  <c r="Z39" i="10"/>
  <c r="Z43" i="10"/>
  <c r="Z47" i="10"/>
  <c r="Z51" i="10"/>
  <c r="Z55" i="10"/>
  <c r="Z59" i="10"/>
  <c r="Z63" i="10"/>
  <c r="Z67" i="10"/>
  <c r="Z71" i="10"/>
  <c r="Z75" i="10"/>
  <c r="Z79" i="10"/>
  <c r="Z83" i="10"/>
  <c r="Z87" i="10"/>
  <c r="Z91" i="10"/>
  <c r="Z95" i="10"/>
  <c r="Z99" i="10"/>
  <c r="Z103" i="10"/>
  <c r="Z107" i="10"/>
  <c r="Z111" i="10"/>
  <c r="Z115" i="10"/>
  <c r="Z20" i="10"/>
  <c r="Z24" i="10"/>
  <c r="Z28" i="10"/>
  <c r="Z32" i="10"/>
  <c r="Z36" i="10"/>
  <c r="Z40" i="10"/>
  <c r="Z44" i="10"/>
  <c r="Z48" i="10"/>
  <c r="Z52" i="10"/>
  <c r="Z56" i="10"/>
  <c r="Z60" i="10"/>
  <c r="Z64" i="10"/>
  <c r="Z68" i="10"/>
  <c r="Z72" i="10"/>
  <c r="Z76" i="10"/>
  <c r="Z80" i="10"/>
  <c r="Z84" i="10"/>
  <c r="Z88" i="10"/>
  <c r="Z92" i="10"/>
  <c r="Z96" i="10"/>
  <c r="Z100" i="10"/>
  <c r="Z104" i="10"/>
  <c r="Z108" i="10"/>
  <c r="Z112" i="10"/>
  <c r="Z116" i="10"/>
  <c r="Z17" i="10"/>
  <c r="Z21" i="10"/>
  <c r="Z25" i="10"/>
  <c r="Z29" i="10"/>
  <c r="Z33" i="10"/>
  <c r="Z37" i="10"/>
  <c r="Z41" i="10"/>
  <c r="Z45" i="10"/>
  <c r="Z49" i="10"/>
  <c r="Z53" i="10"/>
  <c r="Z57" i="10"/>
  <c r="Z61" i="10"/>
  <c r="Z65" i="10"/>
  <c r="Z69" i="10"/>
  <c r="Z73" i="10"/>
  <c r="Z77" i="10"/>
  <c r="Z81" i="10"/>
  <c r="Z85" i="10"/>
  <c r="Z89" i="10"/>
  <c r="Z93" i="10"/>
  <c r="Z97" i="10"/>
  <c r="Z101" i="10"/>
  <c r="Z105" i="10"/>
  <c r="Z109" i="10"/>
  <c r="Z113" i="10"/>
  <c r="Z117" i="10"/>
  <c r="K18" i="9"/>
  <c r="K20" i="9"/>
  <c r="K22" i="9"/>
  <c r="K24" i="9"/>
  <c r="K26" i="9"/>
  <c r="K28" i="9"/>
  <c r="K30" i="9"/>
  <c r="K32" i="9"/>
  <c r="K34" i="9"/>
  <c r="K36" i="9"/>
  <c r="K38" i="9"/>
  <c r="K40" i="9"/>
  <c r="K42" i="9"/>
  <c r="K44" i="9"/>
  <c r="K46" i="9"/>
  <c r="K48" i="9"/>
  <c r="K50" i="9"/>
  <c r="K52" i="9"/>
  <c r="K54" i="9"/>
  <c r="K56" i="9"/>
  <c r="K58" i="9"/>
  <c r="K60" i="9"/>
  <c r="K62" i="9"/>
  <c r="K64" i="9"/>
  <c r="K66" i="9"/>
  <c r="K68" i="9"/>
  <c r="K70" i="9"/>
  <c r="K72" i="9"/>
  <c r="K74" i="9"/>
  <c r="K76" i="9"/>
  <c r="K78" i="9"/>
  <c r="K80" i="9"/>
  <c r="K82" i="9"/>
  <c r="K84" i="9"/>
  <c r="K86" i="9"/>
  <c r="K88" i="9"/>
  <c r="K90" i="9"/>
  <c r="K92" i="9"/>
  <c r="K94" i="9"/>
  <c r="K96" i="9"/>
  <c r="K98" i="9"/>
  <c r="K100" i="9"/>
  <c r="K102" i="9"/>
  <c r="K104" i="9"/>
  <c r="K106" i="9"/>
  <c r="K108" i="9"/>
  <c r="K110" i="9"/>
  <c r="K112" i="9"/>
  <c r="K114" i="9"/>
  <c r="K116" i="9"/>
  <c r="K17" i="9"/>
  <c r="K23" i="9"/>
  <c r="K31" i="9"/>
  <c r="K39" i="9"/>
  <c r="K47" i="9"/>
  <c r="K55" i="9"/>
  <c r="K63" i="9"/>
  <c r="K71" i="9"/>
  <c r="K79" i="9"/>
  <c r="K87" i="9"/>
  <c r="K95" i="9"/>
  <c r="K103" i="9"/>
  <c r="K111" i="9"/>
  <c r="K21" i="9"/>
  <c r="K29" i="9"/>
  <c r="K37" i="9"/>
  <c r="K45" i="9"/>
  <c r="K53" i="9"/>
  <c r="K61" i="9"/>
  <c r="K69" i="9"/>
  <c r="K77" i="9"/>
  <c r="K85" i="9"/>
  <c r="K93" i="9"/>
  <c r="K101" i="9"/>
  <c r="K109" i="9"/>
  <c r="K19" i="9"/>
  <c r="K27" i="9"/>
  <c r="K35" i="9"/>
  <c r="K43" i="9"/>
  <c r="K51" i="9"/>
  <c r="K59" i="9"/>
  <c r="K67" i="9"/>
  <c r="K75" i="9"/>
  <c r="K83" i="9"/>
  <c r="K91" i="9"/>
  <c r="K99" i="9"/>
  <c r="K107" i="9"/>
  <c r="K115" i="9"/>
  <c r="K25" i="9"/>
  <c r="K33" i="9"/>
  <c r="K41" i="9"/>
  <c r="K49" i="9"/>
  <c r="K57" i="9"/>
  <c r="K65" i="9"/>
  <c r="K73" i="9"/>
  <c r="K81" i="9"/>
  <c r="K89" i="9"/>
  <c r="K97" i="9"/>
  <c r="K105" i="9"/>
  <c r="K113" i="9"/>
  <c r="K117" i="9"/>
  <c r="Z19" i="8"/>
  <c r="Z23" i="8"/>
  <c r="Z27" i="8"/>
  <c r="Z31" i="8"/>
  <c r="Z35" i="8"/>
  <c r="Z39" i="8"/>
  <c r="Z43" i="8"/>
  <c r="Z47" i="8"/>
  <c r="Z51" i="8"/>
  <c r="Z55" i="8"/>
  <c r="Z59" i="8"/>
  <c r="Z63" i="8"/>
  <c r="Z67" i="8"/>
  <c r="Z71" i="8"/>
  <c r="Z75" i="8"/>
  <c r="Z79" i="8"/>
  <c r="Z83" i="8"/>
  <c r="Z87" i="8"/>
  <c r="Z91" i="8"/>
  <c r="Z95" i="8"/>
  <c r="Z99" i="8"/>
  <c r="Z103" i="8"/>
  <c r="Z107" i="8"/>
  <c r="Z111" i="8"/>
  <c r="Z115" i="8"/>
  <c r="Z20" i="8"/>
  <c r="Z24" i="8"/>
  <c r="Z28" i="8"/>
  <c r="Z32" i="8"/>
  <c r="Z36" i="8"/>
  <c r="Z40" i="8"/>
  <c r="Z44" i="8"/>
  <c r="Z48" i="8"/>
  <c r="Z52" i="8"/>
  <c r="Z56" i="8"/>
  <c r="Z60" i="8"/>
  <c r="Z64" i="8"/>
  <c r="Z68" i="8"/>
  <c r="Z72" i="8"/>
  <c r="Z76" i="8"/>
  <c r="Z80" i="8"/>
  <c r="Z84" i="8"/>
  <c r="Z88" i="8"/>
  <c r="Z92" i="8"/>
  <c r="Z96" i="8"/>
  <c r="Z100" i="8"/>
  <c r="Z104" i="8"/>
  <c r="Z108" i="8"/>
  <c r="Z112" i="8"/>
  <c r="Z116" i="8"/>
  <c r="Z17" i="8"/>
  <c r="Z25" i="8"/>
  <c r="Z33" i="8"/>
  <c r="Z41" i="8"/>
  <c r="Z49" i="8"/>
  <c r="Z57" i="8"/>
  <c r="Z65" i="8"/>
  <c r="Z73" i="8"/>
  <c r="Z81" i="8"/>
  <c r="Z89" i="8"/>
  <c r="Z97" i="8"/>
  <c r="Z105" i="8"/>
  <c r="Z113" i="8"/>
  <c r="Z18" i="8"/>
  <c r="Z26" i="8"/>
  <c r="Z34" i="8"/>
  <c r="Z42" i="8"/>
  <c r="Z50" i="8"/>
  <c r="Z58" i="8"/>
  <c r="Z66" i="8"/>
  <c r="Z74" i="8"/>
  <c r="Z82" i="8"/>
  <c r="Z90" i="8"/>
  <c r="Z98" i="8"/>
  <c r="Z106" i="8"/>
  <c r="Z114" i="8"/>
  <c r="Z21" i="8"/>
  <c r="Z29" i="8"/>
  <c r="Z37" i="8"/>
  <c r="Z45" i="8"/>
  <c r="Z53" i="8"/>
  <c r="Z61" i="8"/>
  <c r="Z69" i="8"/>
  <c r="Z77" i="8"/>
  <c r="Z85" i="8"/>
  <c r="Z93" i="8"/>
  <c r="Z101" i="8"/>
  <c r="Z109" i="8"/>
  <c r="Z22" i="8"/>
  <c r="Z30" i="8"/>
  <c r="Z38" i="8"/>
  <c r="Z46" i="8"/>
  <c r="Z54" i="8"/>
  <c r="Z62" i="8"/>
  <c r="Z70" i="8"/>
  <c r="Z78" i="8"/>
  <c r="Z86" i="8"/>
  <c r="Z94" i="8"/>
  <c r="Z102" i="8"/>
  <c r="Z110" i="8"/>
  <c r="Z117" i="8"/>
  <c r="Z17" i="3"/>
  <c r="Z21" i="3"/>
  <c r="Z25" i="3"/>
  <c r="Z29" i="3"/>
  <c r="Z33" i="3"/>
  <c r="Z37" i="3"/>
  <c r="Z41" i="3"/>
  <c r="Z45" i="3"/>
  <c r="Z49" i="3"/>
  <c r="Z53" i="3"/>
  <c r="Z57" i="3"/>
  <c r="Z61" i="3"/>
  <c r="Z65" i="3"/>
  <c r="Z69" i="3"/>
  <c r="Z73" i="3"/>
  <c r="Z77" i="3"/>
  <c r="Z81" i="3"/>
  <c r="Z85" i="3"/>
  <c r="Z89" i="3"/>
  <c r="Z93" i="3"/>
  <c r="Z97" i="3"/>
  <c r="Z101" i="3"/>
  <c r="Z105" i="3"/>
  <c r="Z109" i="3"/>
  <c r="Z113" i="3"/>
  <c r="Z18" i="3"/>
  <c r="Z22" i="3"/>
  <c r="Z26" i="3"/>
  <c r="Z30" i="3"/>
  <c r="Z34" i="3"/>
  <c r="Z38" i="3"/>
  <c r="Z42" i="3"/>
  <c r="Z46" i="3"/>
  <c r="Z50" i="3"/>
  <c r="Z54" i="3"/>
  <c r="Z58" i="3"/>
  <c r="Z62" i="3"/>
  <c r="Z66" i="3"/>
  <c r="Z70" i="3"/>
  <c r="Z74" i="3"/>
  <c r="Z78" i="3"/>
  <c r="Z82" i="3"/>
  <c r="Z86" i="3"/>
  <c r="Z90" i="3"/>
  <c r="Z94" i="3"/>
  <c r="Z98" i="3"/>
  <c r="Z102" i="3"/>
  <c r="Z106" i="3"/>
  <c r="Z110" i="3"/>
  <c r="Z114" i="3"/>
  <c r="Z19" i="3"/>
  <c r="Z23" i="3"/>
  <c r="Z27" i="3"/>
  <c r="Z31" i="3"/>
  <c r="Z35" i="3"/>
  <c r="Z39" i="3"/>
  <c r="Z43" i="3"/>
  <c r="Z47" i="3"/>
  <c r="Z51" i="3"/>
  <c r="Z55" i="3"/>
  <c r="Z59" i="3"/>
  <c r="Z63" i="3"/>
  <c r="Z67" i="3"/>
  <c r="Z71" i="3"/>
  <c r="Z75" i="3"/>
  <c r="Z79" i="3"/>
  <c r="Z83" i="3"/>
  <c r="Z87" i="3"/>
  <c r="Z91" i="3"/>
  <c r="Z95" i="3"/>
  <c r="Z99" i="3"/>
  <c r="Z103" i="3"/>
  <c r="Z107" i="3"/>
  <c r="Z111" i="3"/>
  <c r="Z115" i="3"/>
  <c r="Z20" i="3"/>
  <c r="Z24" i="3"/>
  <c r="Z28" i="3"/>
  <c r="Z32" i="3"/>
  <c r="Z36" i="3"/>
  <c r="Z40" i="3"/>
  <c r="Z44" i="3"/>
  <c r="Z48" i="3"/>
  <c r="Z52" i="3"/>
  <c r="Z56" i="3"/>
  <c r="Z60" i="3"/>
  <c r="Z64" i="3"/>
  <c r="Z68" i="3"/>
  <c r="Z72" i="3"/>
  <c r="Z76" i="3"/>
  <c r="Z80" i="3"/>
  <c r="Z84" i="3"/>
  <c r="Z88" i="3"/>
  <c r="Z92" i="3"/>
  <c r="Z96" i="3"/>
  <c r="Z100" i="3"/>
  <c r="Z104" i="3"/>
  <c r="Z108" i="3"/>
  <c r="Z112" i="3"/>
  <c r="Z116" i="3"/>
  <c r="Z117" i="3"/>
  <c r="J118" i="6"/>
  <c r="I9" i="6" s="1"/>
  <c r="H106" i="14"/>
  <c r="H108" i="14" s="1"/>
  <c r="H90" i="14"/>
  <c r="H13" i="3"/>
  <c r="G96" i="14"/>
  <c r="L31" i="14"/>
  <c r="L48" i="14"/>
  <c r="J118" i="9"/>
  <c r="I9" i="9" s="1"/>
  <c r="L46" i="14"/>
  <c r="L29" i="14"/>
  <c r="K18" i="8"/>
  <c r="K22" i="8"/>
  <c r="K26" i="8"/>
  <c r="K30" i="8"/>
  <c r="K34" i="8"/>
  <c r="K38" i="8"/>
  <c r="K42" i="8"/>
  <c r="K46" i="8"/>
  <c r="K50" i="8"/>
  <c r="K54" i="8"/>
  <c r="K58" i="8"/>
  <c r="K62" i="8"/>
  <c r="K66" i="8"/>
  <c r="K70" i="8"/>
  <c r="K74" i="8"/>
  <c r="K78" i="8"/>
  <c r="K82" i="8"/>
  <c r="K86" i="8"/>
  <c r="K90" i="8"/>
  <c r="K94" i="8"/>
  <c r="K98" i="8"/>
  <c r="K102" i="8"/>
  <c r="K106" i="8"/>
  <c r="K110" i="8"/>
  <c r="K114" i="8"/>
  <c r="K19" i="8"/>
  <c r="K23" i="8"/>
  <c r="K27" i="8"/>
  <c r="K31" i="8"/>
  <c r="K35" i="8"/>
  <c r="K39" i="8"/>
  <c r="K43" i="8"/>
  <c r="K47" i="8"/>
  <c r="K51" i="8"/>
  <c r="K55" i="8"/>
  <c r="K59" i="8"/>
  <c r="K63" i="8"/>
  <c r="K67" i="8"/>
  <c r="K71" i="8"/>
  <c r="K75" i="8"/>
  <c r="K79" i="8"/>
  <c r="K83" i="8"/>
  <c r="K87" i="8"/>
  <c r="K91" i="8"/>
  <c r="K95" i="8"/>
  <c r="K99" i="8"/>
  <c r="K103" i="8"/>
  <c r="K107" i="8"/>
  <c r="K111" i="8"/>
  <c r="K115" i="8"/>
  <c r="K20" i="8"/>
  <c r="K24" i="8"/>
  <c r="K28" i="8"/>
  <c r="K32" i="8"/>
  <c r="K36" i="8"/>
  <c r="K40" i="8"/>
  <c r="K44" i="8"/>
  <c r="K48" i="8"/>
  <c r="K52" i="8"/>
  <c r="K56" i="8"/>
  <c r="K60" i="8"/>
  <c r="K64" i="8"/>
  <c r="K68" i="8"/>
  <c r="K72" i="8"/>
  <c r="K76" i="8"/>
  <c r="K80" i="8"/>
  <c r="K84" i="8"/>
  <c r="K88" i="8"/>
  <c r="K92" i="8"/>
  <c r="K96" i="8"/>
  <c r="K100" i="8"/>
  <c r="K104" i="8"/>
  <c r="K108" i="8"/>
  <c r="K112" i="8"/>
  <c r="K116" i="8"/>
  <c r="K17" i="8"/>
  <c r="K21" i="8"/>
  <c r="K25" i="8"/>
  <c r="K29" i="8"/>
  <c r="K33" i="8"/>
  <c r="K37" i="8"/>
  <c r="K41" i="8"/>
  <c r="K45" i="8"/>
  <c r="K49" i="8"/>
  <c r="K53" i="8"/>
  <c r="K57" i="8"/>
  <c r="K61" i="8"/>
  <c r="K65" i="8"/>
  <c r="K69" i="8"/>
  <c r="K73" i="8"/>
  <c r="K77" i="8"/>
  <c r="K81" i="8"/>
  <c r="K85" i="8"/>
  <c r="K89" i="8"/>
  <c r="K93" i="8"/>
  <c r="K97" i="8"/>
  <c r="K101" i="8"/>
  <c r="K105" i="8"/>
  <c r="K109" i="8"/>
  <c r="K113" i="8"/>
  <c r="K117" i="8"/>
  <c r="Z20" i="13"/>
  <c r="Z24" i="13"/>
  <c r="Z28" i="13"/>
  <c r="Z32" i="13"/>
  <c r="Z36" i="13"/>
  <c r="Z40" i="13"/>
  <c r="Z44" i="13"/>
  <c r="Z48" i="13"/>
  <c r="Z52" i="13"/>
  <c r="Z56" i="13"/>
  <c r="Z60" i="13"/>
  <c r="Z64" i="13"/>
  <c r="Z68" i="13"/>
  <c r="Z72" i="13"/>
  <c r="Z76" i="13"/>
  <c r="Z80" i="13"/>
  <c r="Z84" i="13"/>
  <c r="Z88" i="13"/>
  <c r="Z92" i="13"/>
  <c r="Z96" i="13"/>
  <c r="Z100" i="13"/>
  <c r="Z104" i="13"/>
  <c r="Z108" i="13"/>
  <c r="Z112" i="13"/>
  <c r="Z116" i="13"/>
  <c r="Z17" i="13"/>
  <c r="Z21" i="13"/>
  <c r="Z25" i="13"/>
  <c r="Z29" i="13"/>
  <c r="Z33" i="13"/>
  <c r="Z37" i="13"/>
  <c r="Z41" i="13"/>
  <c r="Z45" i="13"/>
  <c r="Z49" i="13"/>
  <c r="Z53" i="13"/>
  <c r="Z57" i="13"/>
  <c r="Z61" i="13"/>
  <c r="Z65" i="13"/>
  <c r="Z69" i="13"/>
  <c r="Z73" i="13"/>
  <c r="Z77" i="13"/>
  <c r="Z81" i="13"/>
  <c r="Z85" i="13"/>
  <c r="Z89" i="13"/>
  <c r="Z93" i="13"/>
  <c r="Z97" i="13"/>
  <c r="Z101" i="13"/>
  <c r="Z105" i="13"/>
  <c r="Z109" i="13"/>
  <c r="Z113" i="13"/>
  <c r="Z18" i="13"/>
  <c r="Z22" i="13"/>
  <c r="Z26" i="13"/>
  <c r="Z30" i="13"/>
  <c r="Z34" i="13"/>
  <c r="Z38" i="13"/>
  <c r="Z42" i="13"/>
  <c r="Z46" i="13"/>
  <c r="Z50" i="13"/>
  <c r="Z54" i="13"/>
  <c r="Z58" i="13"/>
  <c r="Z62" i="13"/>
  <c r="Z66" i="13"/>
  <c r="Z70" i="13"/>
  <c r="Z74" i="13"/>
  <c r="Z78" i="13"/>
  <c r="Z82" i="13"/>
  <c r="Z86" i="13"/>
  <c r="Z90" i="13"/>
  <c r="Z94" i="13"/>
  <c r="Z98" i="13"/>
  <c r="Z102" i="13"/>
  <c r="Z106" i="13"/>
  <c r="Z110" i="13"/>
  <c r="Z114" i="13"/>
  <c r="Z19" i="13"/>
  <c r="Z23" i="13"/>
  <c r="Z27" i="13"/>
  <c r="Z31" i="13"/>
  <c r="Z35" i="13"/>
  <c r="Z39" i="13"/>
  <c r="Z43" i="13"/>
  <c r="Z47" i="13"/>
  <c r="Z51" i="13"/>
  <c r="Z55" i="13"/>
  <c r="Z59" i="13"/>
  <c r="Z63" i="13"/>
  <c r="Z67" i="13"/>
  <c r="Z71" i="13"/>
  <c r="Z75" i="13"/>
  <c r="Z79" i="13"/>
  <c r="Z83" i="13"/>
  <c r="Z87" i="13"/>
  <c r="Z91" i="13"/>
  <c r="Z95" i="13"/>
  <c r="Z99" i="13"/>
  <c r="Z103" i="13"/>
  <c r="Z107" i="13"/>
  <c r="Z111" i="13"/>
  <c r="Z115" i="13"/>
  <c r="Z117" i="13"/>
  <c r="K17" i="13"/>
  <c r="K21" i="13"/>
  <c r="K25" i="13"/>
  <c r="K29" i="13"/>
  <c r="K33" i="13"/>
  <c r="K37" i="13"/>
  <c r="K41" i="13"/>
  <c r="K45" i="13"/>
  <c r="K49" i="13"/>
  <c r="K53" i="13"/>
  <c r="K57" i="13"/>
  <c r="K61" i="13"/>
  <c r="K65" i="13"/>
  <c r="K69" i="13"/>
  <c r="K73" i="13"/>
  <c r="K77" i="13"/>
  <c r="K81" i="13"/>
  <c r="K85" i="13"/>
  <c r="K89" i="13"/>
  <c r="K93" i="13"/>
  <c r="K97" i="13"/>
  <c r="K101" i="13"/>
  <c r="K105" i="13"/>
  <c r="K109" i="13"/>
  <c r="K113" i="13"/>
  <c r="K18" i="13"/>
  <c r="K22" i="13"/>
  <c r="K26" i="13"/>
  <c r="K30" i="13"/>
  <c r="K34" i="13"/>
  <c r="K38" i="13"/>
  <c r="K42" i="13"/>
  <c r="K46" i="13"/>
  <c r="K50" i="13"/>
  <c r="K54" i="13"/>
  <c r="K58" i="13"/>
  <c r="K62" i="13"/>
  <c r="K66" i="13"/>
  <c r="K70" i="13"/>
  <c r="K74" i="13"/>
  <c r="K78" i="13"/>
  <c r="K82" i="13"/>
  <c r="K86" i="13"/>
  <c r="K90" i="13"/>
  <c r="K94" i="13"/>
  <c r="K98" i="13"/>
  <c r="K102" i="13"/>
  <c r="K106" i="13"/>
  <c r="K110" i="13"/>
  <c r="K114" i="13"/>
  <c r="K19" i="13"/>
  <c r="K23" i="13"/>
  <c r="K27" i="13"/>
  <c r="K31" i="13"/>
  <c r="K35" i="13"/>
  <c r="K39" i="13"/>
  <c r="K43" i="13"/>
  <c r="K47" i="13"/>
  <c r="K51" i="13"/>
  <c r="K55" i="13"/>
  <c r="K59" i="13"/>
  <c r="K63" i="13"/>
  <c r="K67" i="13"/>
  <c r="K71" i="13"/>
  <c r="K75" i="13"/>
  <c r="K79" i="13"/>
  <c r="K83" i="13"/>
  <c r="K87" i="13"/>
  <c r="K91" i="13"/>
  <c r="K95" i="13"/>
  <c r="K99" i="13"/>
  <c r="K103" i="13"/>
  <c r="K107" i="13"/>
  <c r="K111" i="13"/>
  <c r="K115" i="13"/>
  <c r="K20" i="13"/>
  <c r="K24" i="13"/>
  <c r="K28" i="13"/>
  <c r="K32" i="13"/>
  <c r="K36" i="13"/>
  <c r="K40" i="13"/>
  <c r="K44" i="13"/>
  <c r="K48" i="13"/>
  <c r="K52" i="13"/>
  <c r="K56" i="13"/>
  <c r="K60" i="13"/>
  <c r="K64" i="13"/>
  <c r="K68" i="13"/>
  <c r="K72" i="13"/>
  <c r="K76" i="13"/>
  <c r="K80" i="13"/>
  <c r="K84" i="13"/>
  <c r="K88" i="13"/>
  <c r="K92" i="13"/>
  <c r="K96" i="13"/>
  <c r="K100" i="13"/>
  <c r="K104" i="13"/>
  <c r="K108" i="13"/>
  <c r="K112" i="13"/>
  <c r="K116" i="13"/>
  <c r="K117" i="13"/>
  <c r="Z19" i="6"/>
  <c r="Z23" i="6"/>
  <c r="Z27" i="6"/>
  <c r="Z31" i="6"/>
  <c r="Z35" i="6"/>
  <c r="Z39" i="6"/>
  <c r="Z43" i="6"/>
  <c r="Z47" i="6"/>
  <c r="Z51" i="6"/>
  <c r="Z55" i="6"/>
  <c r="Z59" i="6"/>
  <c r="Z63" i="6"/>
  <c r="Z67" i="6"/>
  <c r="Z71" i="6"/>
  <c r="Z75" i="6"/>
  <c r="Z79" i="6"/>
  <c r="Z83" i="6"/>
  <c r="Z87" i="6"/>
  <c r="Z91" i="6"/>
  <c r="Z95" i="6"/>
  <c r="Z99" i="6"/>
  <c r="Z103" i="6"/>
  <c r="Z107" i="6"/>
  <c r="Z111" i="6"/>
  <c r="Z115" i="6"/>
  <c r="Z20" i="6"/>
  <c r="Z24" i="6"/>
  <c r="Z28" i="6"/>
  <c r="Z32" i="6"/>
  <c r="Z36" i="6"/>
  <c r="Z40" i="6"/>
  <c r="Z44" i="6"/>
  <c r="Z48" i="6"/>
  <c r="Z52" i="6"/>
  <c r="Z56" i="6"/>
  <c r="Z60" i="6"/>
  <c r="Z64" i="6"/>
  <c r="Z68" i="6"/>
  <c r="Z72" i="6"/>
  <c r="Z76" i="6"/>
  <c r="Z80" i="6"/>
  <c r="Z84" i="6"/>
  <c r="Z88" i="6"/>
  <c r="Z92" i="6"/>
  <c r="Z96" i="6"/>
  <c r="Z100" i="6"/>
  <c r="Z104" i="6"/>
  <c r="Z108" i="6"/>
  <c r="Z112" i="6"/>
  <c r="Z116" i="6"/>
  <c r="Z17" i="6"/>
  <c r="Z21" i="6"/>
  <c r="Z25" i="6"/>
  <c r="Z29" i="6"/>
  <c r="Z33" i="6"/>
  <c r="Z37" i="6"/>
  <c r="Z41" i="6"/>
  <c r="Z45" i="6"/>
  <c r="Z49" i="6"/>
  <c r="Z53" i="6"/>
  <c r="Z57" i="6"/>
  <c r="Z61" i="6"/>
  <c r="Z65" i="6"/>
  <c r="Z69" i="6"/>
  <c r="Z73" i="6"/>
  <c r="Z77" i="6"/>
  <c r="Z81" i="6"/>
  <c r="Z85" i="6"/>
  <c r="Z89" i="6"/>
  <c r="Z93" i="6"/>
  <c r="Z97" i="6"/>
  <c r="Z101" i="6"/>
  <c r="Z105" i="6"/>
  <c r="Z109" i="6"/>
  <c r="Z113" i="6"/>
  <c r="Z18" i="6"/>
  <c r="Z22" i="6"/>
  <c r="Z26" i="6"/>
  <c r="Z30" i="6"/>
  <c r="Z34" i="6"/>
  <c r="Z38" i="6"/>
  <c r="Z42" i="6"/>
  <c r="Z46" i="6"/>
  <c r="Z50" i="6"/>
  <c r="Z54" i="6"/>
  <c r="Z58" i="6"/>
  <c r="Z62" i="6"/>
  <c r="Z66" i="6"/>
  <c r="Z70" i="6"/>
  <c r="Z74" i="6"/>
  <c r="Z78" i="6"/>
  <c r="Z82" i="6"/>
  <c r="Z86" i="6"/>
  <c r="Z90" i="6"/>
  <c r="Z94" i="6"/>
  <c r="Z98" i="6"/>
  <c r="Z102" i="6"/>
  <c r="Z106" i="6"/>
  <c r="Z110" i="6"/>
  <c r="Z114" i="6"/>
  <c r="Z117" i="6"/>
  <c r="K18" i="7"/>
  <c r="K22" i="7"/>
  <c r="K26" i="7"/>
  <c r="K30" i="7"/>
  <c r="K34" i="7"/>
  <c r="K38" i="7"/>
  <c r="K42" i="7"/>
  <c r="K46" i="7"/>
  <c r="K50" i="7"/>
  <c r="K54" i="7"/>
  <c r="K58" i="7"/>
  <c r="K62" i="7"/>
  <c r="K66" i="7"/>
  <c r="K70" i="7"/>
  <c r="K74" i="7"/>
  <c r="K78" i="7"/>
  <c r="K82" i="7"/>
  <c r="K86" i="7"/>
  <c r="K90" i="7"/>
  <c r="K94" i="7"/>
  <c r="K98" i="7"/>
  <c r="K102" i="7"/>
  <c r="K106" i="7"/>
  <c r="K110" i="7"/>
  <c r="K114" i="7"/>
  <c r="K19" i="7"/>
  <c r="K23" i="7"/>
  <c r="K27" i="7"/>
  <c r="K31" i="7"/>
  <c r="K35" i="7"/>
  <c r="K39" i="7"/>
  <c r="K43" i="7"/>
  <c r="K47" i="7"/>
  <c r="K51" i="7"/>
  <c r="K55" i="7"/>
  <c r="K59" i="7"/>
  <c r="K63" i="7"/>
  <c r="K67" i="7"/>
  <c r="K71" i="7"/>
  <c r="K75" i="7"/>
  <c r="K79" i="7"/>
  <c r="K83" i="7"/>
  <c r="K87" i="7"/>
  <c r="K91" i="7"/>
  <c r="K95" i="7"/>
  <c r="K99" i="7"/>
  <c r="K103" i="7"/>
  <c r="K107" i="7"/>
  <c r="K111" i="7"/>
  <c r="K115" i="7"/>
  <c r="K21" i="7"/>
  <c r="K29" i="7"/>
  <c r="K37" i="7"/>
  <c r="K45" i="7"/>
  <c r="K53" i="7"/>
  <c r="K61" i="7"/>
  <c r="K69" i="7"/>
  <c r="K77" i="7"/>
  <c r="K85" i="7"/>
  <c r="K93" i="7"/>
  <c r="K101" i="7"/>
  <c r="K109" i="7"/>
  <c r="K24" i="7"/>
  <c r="K32" i="7"/>
  <c r="K40" i="7"/>
  <c r="K48" i="7"/>
  <c r="K56" i="7"/>
  <c r="K64" i="7"/>
  <c r="K72" i="7"/>
  <c r="K80" i="7"/>
  <c r="K88" i="7"/>
  <c r="K96" i="7"/>
  <c r="K104" i="7"/>
  <c r="K112" i="7"/>
  <c r="K17" i="7"/>
  <c r="K25" i="7"/>
  <c r="K33" i="7"/>
  <c r="K41" i="7"/>
  <c r="K49" i="7"/>
  <c r="K57" i="7"/>
  <c r="K65" i="7"/>
  <c r="K73" i="7"/>
  <c r="K81" i="7"/>
  <c r="K89" i="7"/>
  <c r="K97" i="7"/>
  <c r="K105" i="7"/>
  <c r="K113" i="7"/>
  <c r="K20" i="7"/>
  <c r="K28" i="7"/>
  <c r="K36" i="7"/>
  <c r="K44" i="7"/>
  <c r="K52" i="7"/>
  <c r="K60" i="7"/>
  <c r="K68" i="7"/>
  <c r="K76" i="7"/>
  <c r="K84" i="7"/>
  <c r="K92" i="7"/>
  <c r="K100" i="7"/>
  <c r="K108" i="7"/>
  <c r="K116" i="7"/>
  <c r="K117" i="7"/>
  <c r="H93" i="14"/>
  <c r="H13" i="11"/>
  <c r="H95" i="14"/>
  <c r="H13" i="13"/>
  <c r="Y118" i="9"/>
  <c r="I10" i="9" s="1"/>
  <c r="I99" i="14" s="1"/>
  <c r="J118" i="10"/>
  <c r="I9" i="10" s="1"/>
  <c r="H92" i="14"/>
  <c r="H13" i="10"/>
  <c r="Z118" i="6" l="1"/>
  <c r="J10" i="6" s="1"/>
  <c r="J103" i="14" s="1"/>
  <c r="I87" i="14"/>
  <c r="I13" i="9"/>
  <c r="I91" i="14"/>
  <c r="I13" i="6"/>
  <c r="Z118" i="8"/>
  <c r="J10" i="8" s="1"/>
  <c r="J101" i="14" s="1"/>
  <c r="I105" i="14"/>
  <c r="I89" i="14"/>
  <c r="I13" i="8"/>
  <c r="AA18" i="11"/>
  <c r="AA22" i="11"/>
  <c r="AA26" i="11"/>
  <c r="AA30" i="11"/>
  <c r="AA34" i="11"/>
  <c r="AA38" i="11"/>
  <c r="AA42" i="11"/>
  <c r="AA46" i="11"/>
  <c r="AA50" i="11"/>
  <c r="AA54" i="11"/>
  <c r="AA58" i="11"/>
  <c r="AA62" i="11"/>
  <c r="AA66" i="11"/>
  <c r="AA70" i="11"/>
  <c r="AA74" i="11"/>
  <c r="AA78" i="11"/>
  <c r="AA82" i="11"/>
  <c r="AA86" i="11"/>
  <c r="AA90" i="11"/>
  <c r="AA94" i="11"/>
  <c r="AA98" i="11"/>
  <c r="AA102" i="11"/>
  <c r="AA106" i="11"/>
  <c r="AA110" i="11"/>
  <c r="AA114" i="11"/>
  <c r="AA19" i="11"/>
  <c r="AA23" i="11"/>
  <c r="AA27" i="11"/>
  <c r="AA31" i="11"/>
  <c r="AA35" i="11"/>
  <c r="AA39" i="11"/>
  <c r="AA43" i="11"/>
  <c r="AA47" i="11"/>
  <c r="AA51" i="11"/>
  <c r="AA55" i="11"/>
  <c r="AA59" i="11"/>
  <c r="AA63" i="11"/>
  <c r="AA67" i="11"/>
  <c r="AA71" i="11"/>
  <c r="AA75" i="11"/>
  <c r="AA79" i="11"/>
  <c r="AA83" i="11"/>
  <c r="AA87" i="11"/>
  <c r="AA91" i="11"/>
  <c r="AA95" i="11"/>
  <c r="AA99" i="11"/>
  <c r="AA103" i="11"/>
  <c r="AA107" i="11"/>
  <c r="AA111" i="11"/>
  <c r="AA115" i="11"/>
  <c r="AA20" i="11"/>
  <c r="AA24" i="11"/>
  <c r="AA28" i="11"/>
  <c r="AA32" i="11"/>
  <c r="AA36" i="11"/>
  <c r="AA40" i="11"/>
  <c r="AA44" i="11"/>
  <c r="AA48" i="11"/>
  <c r="AA52" i="11"/>
  <c r="AA56" i="11"/>
  <c r="AA60" i="11"/>
  <c r="AA64" i="11"/>
  <c r="AA68" i="11"/>
  <c r="AA72" i="11"/>
  <c r="AA76" i="11"/>
  <c r="AA80" i="11"/>
  <c r="AA84" i="11"/>
  <c r="AA88" i="11"/>
  <c r="AA92" i="11"/>
  <c r="AA96" i="11"/>
  <c r="AA100" i="11"/>
  <c r="AA104" i="11"/>
  <c r="AA108" i="11"/>
  <c r="AA112" i="11"/>
  <c r="AA116" i="11"/>
  <c r="AA17" i="11"/>
  <c r="AA21" i="11"/>
  <c r="AA25" i="11"/>
  <c r="AA29" i="11"/>
  <c r="AA33" i="11"/>
  <c r="AA37" i="11"/>
  <c r="AA41" i="11"/>
  <c r="AA45" i="11"/>
  <c r="AA49" i="11"/>
  <c r="AA53" i="11"/>
  <c r="AA57" i="11"/>
  <c r="AA61" i="11"/>
  <c r="AA65" i="11"/>
  <c r="AA69" i="11"/>
  <c r="AA73" i="11"/>
  <c r="AA77" i="11"/>
  <c r="AA81" i="11"/>
  <c r="AA85" i="11"/>
  <c r="AA89" i="11"/>
  <c r="AA93" i="11"/>
  <c r="AA97" i="11"/>
  <c r="AA101" i="11"/>
  <c r="AA105" i="11"/>
  <c r="AA109" i="11"/>
  <c r="AA113" i="11"/>
  <c r="AA117" i="11"/>
  <c r="L18" i="11"/>
  <c r="L22" i="11"/>
  <c r="L26" i="11"/>
  <c r="L30" i="11"/>
  <c r="L34" i="11"/>
  <c r="L38" i="11"/>
  <c r="L42" i="11"/>
  <c r="L46" i="11"/>
  <c r="L50" i="11"/>
  <c r="L54" i="11"/>
  <c r="L58" i="11"/>
  <c r="L62" i="11"/>
  <c r="L66" i="11"/>
  <c r="L70" i="11"/>
  <c r="L74" i="11"/>
  <c r="L78" i="11"/>
  <c r="L82" i="11"/>
  <c r="L86" i="11"/>
  <c r="L90" i="11"/>
  <c r="L94" i="11"/>
  <c r="L98" i="11"/>
  <c r="L102" i="11"/>
  <c r="L106" i="11"/>
  <c r="L110" i="11"/>
  <c r="L114" i="11"/>
  <c r="L19" i="11"/>
  <c r="L23" i="11"/>
  <c r="L27" i="11"/>
  <c r="L31" i="11"/>
  <c r="L35" i="11"/>
  <c r="L39" i="11"/>
  <c r="L43" i="11"/>
  <c r="L47" i="11"/>
  <c r="L51" i="11"/>
  <c r="L55" i="11"/>
  <c r="L59" i="11"/>
  <c r="L63" i="11"/>
  <c r="L67" i="11"/>
  <c r="L71" i="11"/>
  <c r="L75" i="11"/>
  <c r="L79" i="11"/>
  <c r="L83" i="11"/>
  <c r="L87" i="11"/>
  <c r="L91" i="11"/>
  <c r="L95" i="11"/>
  <c r="L99" i="11"/>
  <c r="L103" i="11"/>
  <c r="L107" i="11"/>
  <c r="L111" i="11"/>
  <c r="L115" i="11"/>
  <c r="L20" i="11"/>
  <c r="L24" i="11"/>
  <c r="L28" i="11"/>
  <c r="L32" i="11"/>
  <c r="L36" i="11"/>
  <c r="L40" i="11"/>
  <c r="L44" i="11"/>
  <c r="L48" i="11"/>
  <c r="L52" i="11"/>
  <c r="L56" i="11"/>
  <c r="L60" i="11"/>
  <c r="L64" i="11"/>
  <c r="L68" i="11"/>
  <c r="L72" i="11"/>
  <c r="L76" i="11"/>
  <c r="L80" i="11"/>
  <c r="L84" i="11"/>
  <c r="L88" i="11"/>
  <c r="L92" i="11"/>
  <c r="L96" i="11"/>
  <c r="L100" i="11"/>
  <c r="L104" i="11"/>
  <c r="L108" i="11"/>
  <c r="L112" i="11"/>
  <c r="L116" i="11"/>
  <c r="L17" i="11"/>
  <c r="L21" i="11"/>
  <c r="L25" i="11"/>
  <c r="L29" i="11"/>
  <c r="L33" i="11"/>
  <c r="L37" i="11"/>
  <c r="L41" i="11"/>
  <c r="L45" i="11"/>
  <c r="L49" i="11"/>
  <c r="L53" i="11"/>
  <c r="L57" i="11"/>
  <c r="L61" i="11"/>
  <c r="L65" i="11"/>
  <c r="L69" i="11"/>
  <c r="L73" i="11"/>
  <c r="L77" i="11"/>
  <c r="L81" i="11"/>
  <c r="L85" i="11"/>
  <c r="L89" i="11"/>
  <c r="L93" i="11"/>
  <c r="L97" i="11"/>
  <c r="L101" i="11"/>
  <c r="L105" i="11"/>
  <c r="L109" i="11"/>
  <c r="L113" i="11"/>
  <c r="L117" i="11"/>
  <c r="L18" i="6"/>
  <c r="L22" i="6"/>
  <c r="L26" i="6"/>
  <c r="L30" i="6"/>
  <c r="L34" i="6"/>
  <c r="L38" i="6"/>
  <c r="L42" i="6"/>
  <c r="L46" i="6"/>
  <c r="L50" i="6"/>
  <c r="L54" i="6"/>
  <c r="L58" i="6"/>
  <c r="L62" i="6"/>
  <c r="L66" i="6"/>
  <c r="L70" i="6"/>
  <c r="L74" i="6"/>
  <c r="L78" i="6"/>
  <c r="L82" i="6"/>
  <c r="L86" i="6"/>
  <c r="L90" i="6"/>
  <c r="L94" i="6"/>
  <c r="L98" i="6"/>
  <c r="L102" i="6"/>
  <c r="L106" i="6"/>
  <c r="L110" i="6"/>
  <c r="L114" i="6"/>
  <c r="L19" i="6"/>
  <c r="L23" i="6"/>
  <c r="L27" i="6"/>
  <c r="L31" i="6"/>
  <c r="L35" i="6"/>
  <c r="L39" i="6"/>
  <c r="L43" i="6"/>
  <c r="L47" i="6"/>
  <c r="L51" i="6"/>
  <c r="L55" i="6"/>
  <c r="L59" i="6"/>
  <c r="L63" i="6"/>
  <c r="L67" i="6"/>
  <c r="L71" i="6"/>
  <c r="L75" i="6"/>
  <c r="L79" i="6"/>
  <c r="L83" i="6"/>
  <c r="L87" i="6"/>
  <c r="L91" i="6"/>
  <c r="L95" i="6"/>
  <c r="L99" i="6"/>
  <c r="L103" i="6"/>
  <c r="L107" i="6"/>
  <c r="L111" i="6"/>
  <c r="L115" i="6"/>
  <c r="L20" i="6"/>
  <c r="L24" i="6"/>
  <c r="L28" i="6"/>
  <c r="L32" i="6"/>
  <c r="L36" i="6"/>
  <c r="L40" i="6"/>
  <c r="L44" i="6"/>
  <c r="L48" i="6"/>
  <c r="L52" i="6"/>
  <c r="L56" i="6"/>
  <c r="L60" i="6"/>
  <c r="L64" i="6"/>
  <c r="L68" i="6"/>
  <c r="L72" i="6"/>
  <c r="L76" i="6"/>
  <c r="L80" i="6"/>
  <c r="L84" i="6"/>
  <c r="L88" i="6"/>
  <c r="L92" i="6"/>
  <c r="L96" i="6"/>
  <c r="L100" i="6"/>
  <c r="L104" i="6"/>
  <c r="L108" i="6"/>
  <c r="L112" i="6"/>
  <c r="L116" i="6"/>
  <c r="L17" i="6"/>
  <c r="L21" i="6"/>
  <c r="L25" i="6"/>
  <c r="L29" i="6"/>
  <c r="L33" i="6"/>
  <c r="L37" i="6"/>
  <c r="L41" i="6"/>
  <c r="L45" i="6"/>
  <c r="L49" i="6"/>
  <c r="L53" i="6"/>
  <c r="L57" i="6"/>
  <c r="L61" i="6"/>
  <c r="L65" i="6"/>
  <c r="L69" i="6"/>
  <c r="L73" i="6"/>
  <c r="L77" i="6"/>
  <c r="L81" i="6"/>
  <c r="L85" i="6"/>
  <c r="L89" i="6"/>
  <c r="L93" i="6"/>
  <c r="L97" i="6"/>
  <c r="L101" i="6"/>
  <c r="L105" i="6"/>
  <c r="L109" i="6"/>
  <c r="L113" i="6"/>
  <c r="L117" i="6"/>
  <c r="AA20" i="12"/>
  <c r="AA24" i="12"/>
  <c r="AA28" i="12"/>
  <c r="AA32" i="12"/>
  <c r="AA36" i="12"/>
  <c r="AA40" i="12"/>
  <c r="AA44" i="12"/>
  <c r="AA48" i="12"/>
  <c r="AA52" i="12"/>
  <c r="AA56" i="12"/>
  <c r="AA60" i="12"/>
  <c r="AA64" i="12"/>
  <c r="AA68" i="12"/>
  <c r="AA72" i="12"/>
  <c r="AA76" i="12"/>
  <c r="AA80" i="12"/>
  <c r="AA84" i="12"/>
  <c r="AA88" i="12"/>
  <c r="AA92" i="12"/>
  <c r="AA96" i="12"/>
  <c r="AA100" i="12"/>
  <c r="AA104" i="12"/>
  <c r="AA108" i="12"/>
  <c r="AA112" i="12"/>
  <c r="AA116" i="12"/>
  <c r="AA17" i="12"/>
  <c r="AA21" i="12"/>
  <c r="AA25" i="12"/>
  <c r="AA29" i="12"/>
  <c r="AA33" i="12"/>
  <c r="AA37" i="12"/>
  <c r="AA41" i="12"/>
  <c r="AA45" i="12"/>
  <c r="AA49" i="12"/>
  <c r="AA53" i="12"/>
  <c r="AA57" i="12"/>
  <c r="AA61" i="12"/>
  <c r="AA65" i="12"/>
  <c r="AA69" i="12"/>
  <c r="AA73" i="12"/>
  <c r="AA77" i="12"/>
  <c r="AA81" i="12"/>
  <c r="AA85" i="12"/>
  <c r="AA89" i="12"/>
  <c r="AA93" i="12"/>
  <c r="AA97" i="12"/>
  <c r="AA101" i="12"/>
  <c r="AA105" i="12"/>
  <c r="AA109" i="12"/>
  <c r="AA113" i="12"/>
  <c r="AA18" i="12"/>
  <c r="AA22" i="12"/>
  <c r="AA26" i="12"/>
  <c r="AA30" i="12"/>
  <c r="AA34" i="12"/>
  <c r="AA38" i="12"/>
  <c r="AA42" i="12"/>
  <c r="AA46" i="12"/>
  <c r="AA50" i="12"/>
  <c r="AA54" i="12"/>
  <c r="AA58" i="12"/>
  <c r="AA62" i="12"/>
  <c r="AA66" i="12"/>
  <c r="AA70" i="12"/>
  <c r="AA74" i="12"/>
  <c r="AA78" i="12"/>
  <c r="AA82" i="12"/>
  <c r="AA86" i="12"/>
  <c r="AA90" i="12"/>
  <c r="AA94" i="12"/>
  <c r="AA98" i="12"/>
  <c r="AA102" i="12"/>
  <c r="AA106" i="12"/>
  <c r="AA110" i="12"/>
  <c r="AA114" i="12"/>
  <c r="AA19" i="12"/>
  <c r="AA23" i="12"/>
  <c r="AA27" i="12"/>
  <c r="AA31" i="12"/>
  <c r="AA35" i="12"/>
  <c r="AA39" i="12"/>
  <c r="AA43" i="12"/>
  <c r="AA47" i="12"/>
  <c r="AA51" i="12"/>
  <c r="AA55" i="12"/>
  <c r="AA59" i="12"/>
  <c r="AA63" i="12"/>
  <c r="AA67" i="12"/>
  <c r="AA71" i="12"/>
  <c r="AA75" i="12"/>
  <c r="AA79" i="12"/>
  <c r="AA83" i="12"/>
  <c r="AA87" i="12"/>
  <c r="AA91" i="12"/>
  <c r="AA95" i="12"/>
  <c r="AA99" i="12"/>
  <c r="AA103" i="12"/>
  <c r="AA107" i="12"/>
  <c r="AA111" i="12"/>
  <c r="AA115" i="12"/>
  <c r="AA117" i="12"/>
  <c r="AA17" i="6"/>
  <c r="AA21" i="6"/>
  <c r="AA25" i="6"/>
  <c r="AA29" i="6"/>
  <c r="AA33" i="6"/>
  <c r="AA37" i="6"/>
  <c r="AA41" i="6"/>
  <c r="AA45" i="6"/>
  <c r="AA49" i="6"/>
  <c r="AA53" i="6"/>
  <c r="AA57" i="6"/>
  <c r="AA61" i="6"/>
  <c r="AA65" i="6"/>
  <c r="AA69" i="6"/>
  <c r="AA73" i="6"/>
  <c r="AA77" i="6"/>
  <c r="AA81" i="6"/>
  <c r="AA85" i="6"/>
  <c r="AA89" i="6"/>
  <c r="AA18" i="6"/>
  <c r="AA22" i="6"/>
  <c r="AA26" i="6"/>
  <c r="AA30" i="6"/>
  <c r="AA34" i="6"/>
  <c r="AA38" i="6"/>
  <c r="AA42" i="6"/>
  <c r="AA46" i="6"/>
  <c r="AA50" i="6"/>
  <c r="AA54" i="6"/>
  <c r="AA58" i="6"/>
  <c r="AA62" i="6"/>
  <c r="AA66" i="6"/>
  <c r="AA70" i="6"/>
  <c r="AA74" i="6"/>
  <c r="AA78" i="6"/>
  <c r="AA82" i="6"/>
  <c r="AA86" i="6"/>
  <c r="AA90" i="6"/>
  <c r="AA94" i="6"/>
  <c r="AA98" i="6"/>
  <c r="AA102" i="6"/>
  <c r="AA106" i="6"/>
  <c r="AA110" i="6"/>
  <c r="AA114" i="6"/>
  <c r="AA19" i="6"/>
  <c r="AA23" i="6"/>
  <c r="AA27" i="6"/>
  <c r="AA31" i="6"/>
  <c r="AA35" i="6"/>
  <c r="AA39" i="6"/>
  <c r="AA43" i="6"/>
  <c r="AA47" i="6"/>
  <c r="AA51" i="6"/>
  <c r="AA55" i="6"/>
  <c r="AA59" i="6"/>
  <c r="AA63" i="6"/>
  <c r="AA67" i="6"/>
  <c r="AA71" i="6"/>
  <c r="AA75" i="6"/>
  <c r="AA79" i="6"/>
  <c r="AA83" i="6"/>
  <c r="AA87" i="6"/>
  <c r="AA91" i="6"/>
  <c r="AA20" i="6"/>
  <c r="AA24" i="6"/>
  <c r="AA28" i="6"/>
  <c r="AA32" i="6"/>
  <c r="AA36" i="6"/>
  <c r="AA40" i="6"/>
  <c r="AA44" i="6"/>
  <c r="AA48" i="6"/>
  <c r="AA52" i="6"/>
  <c r="AA56" i="6"/>
  <c r="AA60" i="6"/>
  <c r="AA64" i="6"/>
  <c r="AA68" i="6"/>
  <c r="AA72" i="6"/>
  <c r="AA76" i="6"/>
  <c r="AA80" i="6"/>
  <c r="AA84" i="6"/>
  <c r="AA88" i="6"/>
  <c r="AA92" i="6"/>
  <c r="AA96" i="6"/>
  <c r="AA100" i="6"/>
  <c r="AA104" i="6"/>
  <c r="AA108" i="6"/>
  <c r="AA112" i="6"/>
  <c r="AA116" i="6"/>
  <c r="AA97" i="6"/>
  <c r="AA105" i="6"/>
  <c r="AA113" i="6"/>
  <c r="AA99" i="6"/>
  <c r="AA107" i="6"/>
  <c r="AA115" i="6"/>
  <c r="AA93" i="6"/>
  <c r="AA101" i="6"/>
  <c r="AA109" i="6"/>
  <c r="AA95" i="6"/>
  <c r="AA103" i="6"/>
  <c r="AA111" i="6"/>
  <c r="AA117" i="6"/>
  <c r="I90" i="14"/>
  <c r="I13" i="3"/>
  <c r="W3" i="1"/>
  <c r="AM3" i="1" s="1"/>
  <c r="R4" i="15"/>
  <c r="AG4" i="15" s="1"/>
  <c r="AC16" i="8"/>
  <c r="N16" i="3"/>
  <c r="N16" i="7"/>
  <c r="AC16" i="3"/>
  <c r="N16" i="6"/>
  <c r="AC16" i="10"/>
  <c r="N16" i="11"/>
  <c r="AC16" i="9"/>
  <c r="M6" i="7"/>
  <c r="M6" i="10"/>
  <c r="M6" i="9"/>
  <c r="M98" i="14"/>
  <c r="M86" i="14"/>
  <c r="M74" i="14"/>
  <c r="M62" i="14"/>
  <c r="M45" i="14"/>
  <c r="M10" i="14"/>
  <c r="N16" i="8"/>
  <c r="AC16" i="11"/>
  <c r="N16" i="12"/>
  <c r="M6" i="6"/>
  <c r="M6" i="13"/>
  <c r="AC16" i="7"/>
  <c r="AC16" i="6"/>
  <c r="AC16" i="12"/>
  <c r="N16" i="13"/>
  <c r="M6" i="3"/>
  <c r="M6" i="12"/>
  <c r="N16" i="10"/>
  <c r="AC16" i="13"/>
  <c r="N16" i="9"/>
  <c r="M6" i="8"/>
  <c r="M6" i="11"/>
  <c r="Z118" i="3"/>
  <c r="J10" i="3" s="1"/>
  <c r="J102" i="14" s="1"/>
  <c r="K118" i="9"/>
  <c r="J9" i="9" s="1"/>
  <c r="Z118" i="10"/>
  <c r="J10" i="10" s="1"/>
  <c r="J104" i="14" s="1"/>
  <c r="I88" i="14"/>
  <c r="I13" i="7"/>
  <c r="K118" i="11"/>
  <c r="J9" i="11" s="1"/>
  <c r="L17" i="3"/>
  <c r="L21" i="3"/>
  <c r="L25" i="3"/>
  <c r="L29" i="3"/>
  <c r="L33" i="3"/>
  <c r="L37" i="3"/>
  <c r="L41" i="3"/>
  <c r="L45" i="3"/>
  <c r="L49" i="3"/>
  <c r="L53" i="3"/>
  <c r="L57" i="3"/>
  <c r="L61" i="3"/>
  <c r="L65" i="3"/>
  <c r="L69" i="3"/>
  <c r="L73" i="3"/>
  <c r="L77" i="3"/>
  <c r="L81" i="3"/>
  <c r="L85" i="3"/>
  <c r="L89" i="3"/>
  <c r="L93" i="3"/>
  <c r="L97" i="3"/>
  <c r="L101" i="3"/>
  <c r="L105" i="3"/>
  <c r="L109" i="3"/>
  <c r="L113" i="3"/>
  <c r="L18" i="3"/>
  <c r="L22" i="3"/>
  <c r="L26" i="3"/>
  <c r="L30" i="3"/>
  <c r="L34" i="3"/>
  <c r="L38" i="3"/>
  <c r="L42" i="3"/>
  <c r="L46" i="3"/>
  <c r="L50" i="3"/>
  <c r="L54" i="3"/>
  <c r="L58" i="3"/>
  <c r="L62" i="3"/>
  <c r="L66" i="3"/>
  <c r="L70" i="3"/>
  <c r="L74" i="3"/>
  <c r="L78" i="3"/>
  <c r="L82" i="3"/>
  <c r="L86" i="3"/>
  <c r="L90" i="3"/>
  <c r="L94" i="3"/>
  <c r="L98" i="3"/>
  <c r="L102" i="3"/>
  <c r="L106" i="3"/>
  <c r="L110" i="3"/>
  <c r="L114" i="3"/>
  <c r="L19" i="3"/>
  <c r="L23" i="3"/>
  <c r="L27" i="3"/>
  <c r="L31" i="3"/>
  <c r="L35" i="3"/>
  <c r="L39" i="3"/>
  <c r="L43" i="3"/>
  <c r="L47" i="3"/>
  <c r="L51" i="3"/>
  <c r="L55" i="3"/>
  <c r="L59" i="3"/>
  <c r="L63" i="3"/>
  <c r="L67" i="3"/>
  <c r="L71" i="3"/>
  <c r="L75" i="3"/>
  <c r="L79" i="3"/>
  <c r="L83" i="3"/>
  <c r="L87" i="3"/>
  <c r="L91" i="3"/>
  <c r="L95" i="3"/>
  <c r="L99" i="3"/>
  <c r="L103" i="3"/>
  <c r="L107" i="3"/>
  <c r="L111" i="3"/>
  <c r="L115" i="3"/>
  <c r="L20" i="3"/>
  <c r="L24" i="3"/>
  <c r="L28" i="3"/>
  <c r="L32" i="3"/>
  <c r="L36" i="3"/>
  <c r="L40" i="3"/>
  <c r="L44" i="3"/>
  <c r="L48" i="3"/>
  <c r="L52" i="3"/>
  <c r="L56" i="3"/>
  <c r="L60" i="3"/>
  <c r="L64" i="3"/>
  <c r="L68" i="3"/>
  <c r="L72" i="3"/>
  <c r="L76" i="3"/>
  <c r="L80" i="3"/>
  <c r="L84" i="3"/>
  <c r="L88" i="3"/>
  <c r="L92" i="3"/>
  <c r="L96" i="3"/>
  <c r="L100" i="3"/>
  <c r="L104" i="3"/>
  <c r="L108" i="3"/>
  <c r="L112" i="3"/>
  <c r="L116" i="3"/>
  <c r="L117" i="3"/>
  <c r="AA20" i="10"/>
  <c r="AA24" i="10"/>
  <c r="AA28" i="10"/>
  <c r="AA32" i="10"/>
  <c r="AA36" i="10"/>
  <c r="AA40" i="10"/>
  <c r="AA44" i="10"/>
  <c r="AA48" i="10"/>
  <c r="AA52" i="10"/>
  <c r="AA56" i="10"/>
  <c r="AA60" i="10"/>
  <c r="AA64" i="10"/>
  <c r="AA68" i="10"/>
  <c r="AA72" i="10"/>
  <c r="AA76" i="10"/>
  <c r="AA80" i="10"/>
  <c r="AA84" i="10"/>
  <c r="AA88" i="10"/>
  <c r="AA92" i="10"/>
  <c r="AA96" i="10"/>
  <c r="AA100" i="10"/>
  <c r="AA104" i="10"/>
  <c r="AA108" i="10"/>
  <c r="AA112" i="10"/>
  <c r="AA116" i="10"/>
  <c r="AA17" i="10"/>
  <c r="AA21" i="10"/>
  <c r="AA25" i="10"/>
  <c r="AA29" i="10"/>
  <c r="AA33" i="10"/>
  <c r="AA37" i="10"/>
  <c r="AA41" i="10"/>
  <c r="AA45" i="10"/>
  <c r="AA49" i="10"/>
  <c r="AA53" i="10"/>
  <c r="AA57" i="10"/>
  <c r="AA61" i="10"/>
  <c r="AA65" i="10"/>
  <c r="AA69" i="10"/>
  <c r="AA73" i="10"/>
  <c r="AA77" i="10"/>
  <c r="AA81" i="10"/>
  <c r="AA85" i="10"/>
  <c r="AA89" i="10"/>
  <c r="AA93" i="10"/>
  <c r="AA97" i="10"/>
  <c r="AA101" i="10"/>
  <c r="AA105" i="10"/>
  <c r="AA109" i="10"/>
  <c r="AA113" i="10"/>
  <c r="AA18" i="10"/>
  <c r="AA22" i="10"/>
  <c r="AA26" i="10"/>
  <c r="AA30" i="10"/>
  <c r="AA34" i="10"/>
  <c r="AA38" i="10"/>
  <c r="AA42" i="10"/>
  <c r="AA46" i="10"/>
  <c r="AA50" i="10"/>
  <c r="AA54" i="10"/>
  <c r="AA58" i="10"/>
  <c r="AA62" i="10"/>
  <c r="AA66" i="10"/>
  <c r="AA70" i="10"/>
  <c r="AA74" i="10"/>
  <c r="AA78" i="10"/>
  <c r="AA82" i="10"/>
  <c r="AA86" i="10"/>
  <c r="AA90" i="10"/>
  <c r="AA94" i="10"/>
  <c r="AA98" i="10"/>
  <c r="AA102" i="10"/>
  <c r="AA106" i="10"/>
  <c r="AA110" i="10"/>
  <c r="AA114" i="10"/>
  <c r="AA19" i="10"/>
  <c r="AA23" i="10"/>
  <c r="AA27" i="10"/>
  <c r="AA31" i="10"/>
  <c r="AA35" i="10"/>
  <c r="AA39" i="10"/>
  <c r="AA43" i="10"/>
  <c r="AA47" i="10"/>
  <c r="AA51" i="10"/>
  <c r="AA55" i="10"/>
  <c r="AA59" i="10"/>
  <c r="AA63" i="10"/>
  <c r="AA67" i="10"/>
  <c r="AA71" i="10"/>
  <c r="AA75" i="10"/>
  <c r="AA79" i="10"/>
  <c r="AA83" i="10"/>
  <c r="AA87" i="10"/>
  <c r="AA91" i="10"/>
  <c r="AA95" i="10"/>
  <c r="AA99" i="10"/>
  <c r="AA103" i="10"/>
  <c r="AA107" i="10"/>
  <c r="AA111" i="10"/>
  <c r="AA115" i="10"/>
  <c r="AA117" i="10"/>
  <c r="L18" i="9"/>
  <c r="L20" i="9"/>
  <c r="L22" i="9"/>
  <c r="L24" i="9"/>
  <c r="L26" i="9"/>
  <c r="L28" i="9"/>
  <c r="L30" i="9"/>
  <c r="L32" i="9"/>
  <c r="L34" i="9"/>
  <c r="L36" i="9"/>
  <c r="L38" i="9"/>
  <c r="L40" i="9"/>
  <c r="L42" i="9"/>
  <c r="L44" i="9"/>
  <c r="L46" i="9"/>
  <c r="L48" i="9"/>
  <c r="L50" i="9"/>
  <c r="L52" i="9"/>
  <c r="L54" i="9"/>
  <c r="L56" i="9"/>
  <c r="L58" i="9"/>
  <c r="L60" i="9"/>
  <c r="L62" i="9"/>
  <c r="L64" i="9"/>
  <c r="L66" i="9"/>
  <c r="L68" i="9"/>
  <c r="L70" i="9"/>
  <c r="L72" i="9"/>
  <c r="L74" i="9"/>
  <c r="L76" i="9"/>
  <c r="L78" i="9"/>
  <c r="L80" i="9"/>
  <c r="L82" i="9"/>
  <c r="L84" i="9"/>
  <c r="L86" i="9"/>
  <c r="L88" i="9"/>
  <c r="L90" i="9"/>
  <c r="L92" i="9"/>
  <c r="L94" i="9"/>
  <c r="L96" i="9"/>
  <c r="L98" i="9"/>
  <c r="L100" i="9"/>
  <c r="L102" i="9"/>
  <c r="L104" i="9"/>
  <c r="L106" i="9"/>
  <c r="L108" i="9"/>
  <c r="L110" i="9"/>
  <c r="L112" i="9"/>
  <c r="L114" i="9"/>
  <c r="L116" i="9"/>
  <c r="L25" i="9"/>
  <c r="L33" i="9"/>
  <c r="L41" i="9"/>
  <c r="L49" i="9"/>
  <c r="L57" i="9"/>
  <c r="L65" i="9"/>
  <c r="L73" i="9"/>
  <c r="L81" i="9"/>
  <c r="L89" i="9"/>
  <c r="L97" i="9"/>
  <c r="L105" i="9"/>
  <c r="L113" i="9"/>
  <c r="L17" i="9"/>
  <c r="L23" i="9"/>
  <c r="L31" i="9"/>
  <c r="L39" i="9"/>
  <c r="L47" i="9"/>
  <c r="L55" i="9"/>
  <c r="L63" i="9"/>
  <c r="L71" i="9"/>
  <c r="L79" i="9"/>
  <c r="L87" i="9"/>
  <c r="L95" i="9"/>
  <c r="L103" i="9"/>
  <c r="L111" i="9"/>
  <c r="L21" i="9"/>
  <c r="L29" i="9"/>
  <c r="L37" i="9"/>
  <c r="L45" i="9"/>
  <c r="L53" i="9"/>
  <c r="L61" i="9"/>
  <c r="L69" i="9"/>
  <c r="L77" i="9"/>
  <c r="L85" i="9"/>
  <c r="L93" i="9"/>
  <c r="L101" i="9"/>
  <c r="L109" i="9"/>
  <c r="L19" i="9"/>
  <c r="L27" i="9"/>
  <c r="L35" i="9"/>
  <c r="L43" i="9"/>
  <c r="L51" i="9"/>
  <c r="L59" i="9"/>
  <c r="L67" i="9"/>
  <c r="L75" i="9"/>
  <c r="L83" i="9"/>
  <c r="L91" i="9"/>
  <c r="L99" i="9"/>
  <c r="L107" i="9"/>
  <c r="L115" i="9"/>
  <c r="L117" i="9"/>
  <c r="AA19" i="3"/>
  <c r="AA23" i="3"/>
  <c r="AA27" i="3"/>
  <c r="AA31" i="3"/>
  <c r="AA35" i="3"/>
  <c r="AA39" i="3"/>
  <c r="AA43" i="3"/>
  <c r="AA47" i="3"/>
  <c r="AA51" i="3"/>
  <c r="AA55" i="3"/>
  <c r="AA59" i="3"/>
  <c r="AA63" i="3"/>
  <c r="AA67" i="3"/>
  <c r="AA71" i="3"/>
  <c r="AA75" i="3"/>
  <c r="AA79" i="3"/>
  <c r="AA83" i="3"/>
  <c r="AA87" i="3"/>
  <c r="AA91" i="3"/>
  <c r="AA95" i="3"/>
  <c r="AA99" i="3"/>
  <c r="AA103" i="3"/>
  <c r="AA107" i="3"/>
  <c r="AA111" i="3"/>
  <c r="AA115" i="3"/>
  <c r="AA20" i="3"/>
  <c r="AA24" i="3"/>
  <c r="AA28" i="3"/>
  <c r="AA32" i="3"/>
  <c r="AA36" i="3"/>
  <c r="AA40" i="3"/>
  <c r="AA44" i="3"/>
  <c r="AA48" i="3"/>
  <c r="AA52" i="3"/>
  <c r="AA56" i="3"/>
  <c r="AA60" i="3"/>
  <c r="AA64" i="3"/>
  <c r="AA68" i="3"/>
  <c r="AA72" i="3"/>
  <c r="AA76" i="3"/>
  <c r="AA80" i="3"/>
  <c r="AA84" i="3"/>
  <c r="AA88" i="3"/>
  <c r="AA92" i="3"/>
  <c r="AA96" i="3"/>
  <c r="AA100" i="3"/>
  <c r="AA104" i="3"/>
  <c r="AA108" i="3"/>
  <c r="AA112" i="3"/>
  <c r="AA116" i="3"/>
  <c r="AA17" i="3"/>
  <c r="AA21" i="3"/>
  <c r="AA25" i="3"/>
  <c r="AA29" i="3"/>
  <c r="AA33" i="3"/>
  <c r="AA37" i="3"/>
  <c r="AA41" i="3"/>
  <c r="AA45" i="3"/>
  <c r="AA49" i="3"/>
  <c r="AA53" i="3"/>
  <c r="AA57" i="3"/>
  <c r="AA61" i="3"/>
  <c r="AA65" i="3"/>
  <c r="AA69" i="3"/>
  <c r="AA73" i="3"/>
  <c r="AA77" i="3"/>
  <c r="AA81" i="3"/>
  <c r="AA85" i="3"/>
  <c r="AA89" i="3"/>
  <c r="AA93" i="3"/>
  <c r="AA97" i="3"/>
  <c r="AA101" i="3"/>
  <c r="AA105" i="3"/>
  <c r="AA109" i="3"/>
  <c r="AA113" i="3"/>
  <c r="AA18" i="3"/>
  <c r="AA22" i="3"/>
  <c r="AA26" i="3"/>
  <c r="AA30" i="3"/>
  <c r="AA34" i="3"/>
  <c r="AA38" i="3"/>
  <c r="AA42" i="3"/>
  <c r="AA46" i="3"/>
  <c r="AA50" i="3"/>
  <c r="AA54" i="3"/>
  <c r="AA58" i="3"/>
  <c r="AA62" i="3"/>
  <c r="AA66" i="3"/>
  <c r="AA70" i="3"/>
  <c r="AA74" i="3"/>
  <c r="AA78" i="3"/>
  <c r="AA82" i="3"/>
  <c r="AA86" i="3"/>
  <c r="AA90" i="3"/>
  <c r="AA94" i="3"/>
  <c r="AA98" i="3"/>
  <c r="AA102" i="3"/>
  <c r="AA106" i="3"/>
  <c r="AA110" i="3"/>
  <c r="AA114" i="3"/>
  <c r="AA117" i="3"/>
  <c r="M59" i="14"/>
  <c r="M42" i="14"/>
  <c r="Z118" i="7"/>
  <c r="J10" i="7" s="1"/>
  <c r="J100" i="14" s="1"/>
  <c r="K118" i="10"/>
  <c r="J9" i="10" s="1"/>
  <c r="Z118" i="9"/>
  <c r="J10" i="9" s="1"/>
  <c r="J99" i="14" s="1"/>
  <c r="V3" i="1"/>
  <c r="AL3" i="1" s="1"/>
  <c r="M16" i="7"/>
  <c r="M16" i="8"/>
  <c r="AB16" i="7"/>
  <c r="AB16" i="8"/>
  <c r="M16" i="3"/>
  <c r="AB16" i="6"/>
  <c r="M16" i="10"/>
  <c r="AB16" i="13"/>
  <c r="M16" i="9"/>
  <c r="L6" i="6"/>
  <c r="L6" i="13"/>
  <c r="Q4" i="15"/>
  <c r="AF4" i="15" s="1"/>
  <c r="AB16" i="10"/>
  <c r="M16" i="11"/>
  <c r="AB16" i="9"/>
  <c r="L6" i="3"/>
  <c r="L6" i="12"/>
  <c r="AB16" i="3"/>
  <c r="AB16" i="11"/>
  <c r="M16" i="12"/>
  <c r="L6" i="8"/>
  <c r="L6" i="11"/>
  <c r="M16" i="6"/>
  <c r="AB16" i="12"/>
  <c r="M16" i="13"/>
  <c r="L6" i="7"/>
  <c r="L6" i="10"/>
  <c r="L6" i="9"/>
  <c r="L98" i="14"/>
  <c r="L86" i="14"/>
  <c r="L74" i="14"/>
  <c r="L62" i="14"/>
  <c r="L45" i="14"/>
  <c r="L10" i="14"/>
  <c r="K118" i="8"/>
  <c r="J9" i="8" s="1"/>
  <c r="M46" i="14"/>
  <c r="P46" i="14" s="1"/>
  <c r="P61" i="14" s="1"/>
  <c r="L8" i="16" s="1"/>
  <c r="M29" i="14"/>
  <c r="M48" i="14"/>
  <c r="M31" i="14"/>
  <c r="K118" i="6"/>
  <c r="J9" i="6" s="1"/>
  <c r="AA17" i="8"/>
  <c r="AA21" i="8"/>
  <c r="AA25" i="8"/>
  <c r="AA29" i="8"/>
  <c r="AA33" i="8"/>
  <c r="AA37" i="8"/>
  <c r="AA41" i="8"/>
  <c r="AA45" i="8"/>
  <c r="AA49" i="8"/>
  <c r="AA53" i="8"/>
  <c r="AA57" i="8"/>
  <c r="AA61" i="8"/>
  <c r="AA65" i="8"/>
  <c r="AA69" i="8"/>
  <c r="AA73" i="8"/>
  <c r="AA77" i="8"/>
  <c r="AA81" i="8"/>
  <c r="AA85" i="8"/>
  <c r="AA89" i="8"/>
  <c r="AA93" i="8"/>
  <c r="AA97" i="8"/>
  <c r="AA101" i="8"/>
  <c r="AA105" i="8"/>
  <c r="AA109" i="8"/>
  <c r="AA113" i="8"/>
  <c r="AA18" i="8"/>
  <c r="AA22" i="8"/>
  <c r="AA26" i="8"/>
  <c r="AA30" i="8"/>
  <c r="AA34" i="8"/>
  <c r="AA38" i="8"/>
  <c r="AA42" i="8"/>
  <c r="AA46" i="8"/>
  <c r="AA50" i="8"/>
  <c r="AA54" i="8"/>
  <c r="AA58" i="8"/>
  <c r="AA62" i="8"/>
  <c r="AA66" i="8"/>
  <c r="AA70" i="8"/>
  <c r="AA74" i="8"/>
  <c r="AA78" i="8"/>
  <c r="AA82" i="8"/>
  <c r="AA86" i="8"/>
  <c r="AA90" i="8"/>
  <c r="AA94" i="8"/>
  <c r="AA98" i="8"/>
  <c r="AA102" i="8"/>
  <c r="AA106" i="8"/>
  <c r="AA110" i="8"/>
  <c r="AA114" i="8"/>
  <c r="AA19" i="8"/>
  <c r="AA27" i="8"/>
  <c r="AA35" i="8"/>
  <c r="AA43" i="8"/>
  <c r="AA51" i="8"/>
  <c r="AA59" i="8"/>
  <c r="AA67" i="8"/>
  <c r="AA75" i="8"/>
  <c r="AA83" i="8"/>
  <c r="AA91" i="8"/>
  <c r="AA99" i="8"/>
  <c r="AA107" i="8"/>
  <c r="AA115" i="8"/>
  <c r="AA20" i="8"/>
  <c r="AA28" i="8"/>
  <c r="AA36" i="8"/>
  <c r="AA44" i="8"/>
  <c r="AA52" i="8"/>
  <c r="AA60" i="8"/>
  <c r="AA68" i="8"/>
  <c r="AA76" i="8"/>
  <c r="AA84" i="8"/>
  <c r="AA92" i="8"/>
  <c r="AA100" i="8"/>
  <c r="AA108" i="8"/>
  <c r="AA116" i="8"/>
  <c r="AA23" i="8"/>
  <c r="AA31" i="8"/>
  <c r="AA39" i="8"/>
  <c r="AA47" i="8"/>
  <c r="AA55" i="8"/>
  <c r="AA63" i="8"/>
  <c r="AA71" i="8"/>
  <c r="AA79" i="8"/>
  <c r="AA87" i="8"/>
  <c r="AA95" i="8"/>
  <c r="AA103" i="8"/>
  <c r="AA111" i="8"/>
  <c r="AA24" i="8"/>
  <c r="AA32" i="8"/>
  <c r="AA40" i="8"/>
  <c r="AA48" i="8"/>
  <c r="AA56" i="8"/>
  <c r="AA64" i="8"/>
  <c r="AA72" i="8"/>
  <c r="AA80" i="8"/>
  <c r="AA88" i="8"/>
  <c r="AA96" i="8"/>
  <c r="AA104" i="8"/>
  <c r="AA112" i="8"/>
  <c r="AA117" i="8"/>
  <c r="AA18" i="13"/>
  <c r="AA22" i="13"/>
  <c r="AA26" i="13"/>
  <c r="AA30" i="13"/>
  <c r="AA34" i="13"/>
  <c r="AA38" i="13"/>
  <c r="AA42" i="13"/>
  <c r="AA46" i="13"/>
  <c r="AA50" i="13"/>
  <c r="AA54" i="13"/>
  <c r="AA58" i="13"/>
  <c r="AA62" i="13"/>
  <c r="AA66" i="13"/>
  <c r="AA70" i="13"/>
  <c r="AA74" i="13"/>
  <c r="AA78" i="13"/>
  <c r="AA82" i="13"/>
  <c r="AA86" i="13"/>
  <c r="AA90" i="13"/>
  <c r="AA94" i="13"/>
  <c r="AA98" i="13"/>
  <c r="AA102" i="13"/>
  <c r="AA106" i="13"/>
  <c r="AA110" i="13"/>
  <c r="AA114" i="13"/>
  <c r="AA19" i="13"/>
  <c r="AA23" i="13"/>
  <c r="AA27" i="13"/>
  <c r="AA31" i="13"/>
  <c r="AA35" i="13"/>
  <c r="AA39" i="13"/>
  <c r="AA43" i="13"/>
  <c r="AA47" i="13"/>
  <c r="AA51" i="13"/>
  <c r="AA55" i="13"/>
  <c r="AA59" i="13"/>
  <c r="AA63" i="13"/>
  <c r="AA67" i="13"/>
  <c r="AA71" i="13"/>
  <c r="AA75" i="13"/>
  <c r="AA79" i="13"/>
  <c r="AA83" i="13"/>
  <c r="AA87" i="13"/>
  <c r="AA91" i="13"/>
  <c r="AA95" i="13"/>
  <c r="AA99" i="13"/>
  <c r="AA103" i="13"/>
  <c r="AA107" i="13"/>
  <c r="AA111" i="13"/>
  <c r="AA115" i="13"/>
  <c r="AA20" i="13"/>
  <c r="AA24" i="13"/>
  <c r="AA28" i="13"/>
  <c r="AA32" i="13"/>
  <c r="AA36" i="13"/>
  <c r="AA40" i="13"/>
  <c r="AA44" i="13"/>
  <c r="AA48" i="13"/>
  <c r="AA52" i="13"/>
  <c r="AA56" i="13"/>
  <c r="AA60" i="13"/>
  <c r="AA64" i="13"/>
  <c r="AA68" i="13"/>
  <c r="AA72" i="13"/>
  <c r="AA76" i="13"/>
  <c r="AA80" i="13"/>
  <c r="AA84" i="13"/>
  <c r="AA88" i="13"/>
  <c r="AA92" i="13"/>
  <c r="AA96" i="13"/>
  <c r="AA100" i="13"/>
  <c r="AA104" i="13"/>
  <c r="AA108" i="13"/>
  <c r="AA112" i="13"/>
  <c r="AA116" i="13"/>
  <c r="AA17" i="13"/>
  <c r="AA21" i="13"/>
  <c r="AA25" i="13"/>
  <c r="AA29" i="13"/>
  <c r="AA33" i="13"/>
  <c r="AA37" i="13"/>
  <c r="AA41" i="13"/>
  <c r="AA45" i="13"/>
  <c r="AA49" i="13"/>
  <c r="AA53" i="13"/>
  <c r="AA57" i="13"/>
  <c r="AA61" i="13"/>
  <c r="AA65" i="13"/>
  <c r="AA69" i="13"/>
  <c r="AA73" i="13"/>
  <c r="AA77" i="13"/>
  <c r="AA81" i="13"/>
  <c r="AA85" i="13"/>
  <c r="AA89" i="13"/>
  <c r="AA93" i="13"/>
  <c r="AA97" i="13"/>
  <c r="AA101" i="13"/>
  <c r="AA105" i="13"/>
  <c r="AA109" i="13"/>
  <c r="AA113" i="13"/>
  <c r="AA117" i="13"/>
  <c r="L20" i="8"/>
  <c r="L24" i="8"/>
  <c r="L28" i="8"/>
  <c r="L32" i="8"/>
  <c r="L36" i="8"/>
  <c r="L40" i="8"/>
  <c r="L44" i="8"/>
  <c r="L48" i="8"/>
  <c r="L52" i="8"/>
  <c r="L56" i="8"/>
  <c r="L60" i="8"/>
  <c r="L64" i="8"/>
  <c r="L68" i="8"/>
  <c r="L72" i="8"/>
  <c r="L76" i="8"/>
  <c r="L80" i="8"/>
  <c r="L84" i="8"/>
  <c r="L88" i="8"/>
  <c r="L92" i="8"/>
  <c r="L96" i="8"/>
  <c r="L100" i="8"/>
  <c r="L104" i="8"/>
  <c r="L108" i="8"/>
  <c r="L112" i="8"/>
  <c r="L116" i="8"/>
  <c r="L17" i="8"/>
  <c r="L21" i="8"/>
  <c r="L25" i="8"/>
  <c r="L29" i="8"/>
  <c r="L33" i="8"/>
  <c r="L37" i="8"/>
  <c r="L41" i="8"/>
  <c r="L45" i="8"/>
  <c r="L49" i="8"/>
  <c r="L53" i="8"/>
  <c r="L57" i="8"/>
  <c r="L61" i="8"/>
  <c r="L65" i="8"/>
  <c r="L69" i="8"/>
  <c r="L73" i="8"/>
  <c r="L77" i="8"/>
  <c r="L81" i="8"/>
  <c r="L85" i="8"/>
  <c r="L89" i="8"/>
  <c r="L93" i="8"/>
  <c r="L97" i="8"/>
  <c r="L101" i="8"/>
  <c r="L105" i="8"/>
  <c r="L109" i="8"/>
  <c r="L113" i="8"/>
  <c r="L18" i="8"/>
  <c r="L22" i="8"/>
  <c r="L26" i="8"/>
  <c r="L30" i="8"/>
  <c r="L34" i="8"/>
  <c r="L38" i="8"/>
  <c r="L42" i="8"/>
  <c r="L46" i="8"/>
  <c r="L50" i="8"/>
  <c r="L54" i="8"/>
  <c r="L58" i="8"/>
  <c r="L62" i="8"/>
  <c r="L66" i="8"/>
  <c r="L70" i="8"/>
  <c r="L74" i="8"/>
  <c r="L78" i="8"/>
  <c r="L82" i="8"/>
  <c r="L86" i="8"/>
  <c r="L90" i="8"/>
  <c r="L94" i="8"/>
  <c r="L98" i="8"/>
  <c r="L102" i="8"/>
  <c r="L106" i="8"/>
  <c r="L110" i="8"/>
  <c r="L114" i="8"/>
  <c r="L19" i="8"/>
  <c r="L23" i="8"/>
  <c r="L27" i="8"/>
  <c r="L31" i="8"/>
  <c r="L35" i="8"/>
  <c r="L39" i="8"/>
  <c r="L43" i="8"/>
  <c r="L47" i="8"/>
  <c r="L51" i="8"/>
  <c r="L55" i="8"/>
  <c r="L59" i="8"/>
  <c r="L63" i="8"/>
  <c r="L67" i="8"/>
  <c r="L71" i="8"/>
  <c r="L75" i="8"/>
  <c r="L79" i="8"/>
  <c r="L83" i="8"/>
  <c r="L87" i="8"/>
  <c r="L91" i="8"/>
  <c r="L95" i="8"/>
  <c r="L99" i="8"/>
  <c r="L103" i="8"/>
  <c r="L107" i="8"/>
  <c r="L111" i="8"/>
  <c r="L115" i="8"/>
  <c r="L117" i="8"/>
  <c r="AA17" i="7"/>
  <c r="AA21" i="7"/>
  <c r="AA25" i="7"/>
  <c r="AA29" i="7"/>
  <c r="AA33" i="7"/>
  <c r="AA37" i="7"/>
  <c r="AA41" i="7"/>
  <c r="AA45" i="7"/>
  <c r="AA49" i="7"/>
  <c r="AA53" i="7"/>
  <c r="AA57" i="7"/>
  <c r="AA61" i="7"/>
  <c r="AA65" i="7"/>
  <c r="AA69" i="7"/>
  <c r="AA73" i="7"/>
  <c r="AA77" i="7"/>
  <c r="AA81" i="7"/>
  <c r="AA85" i="7"/>
  <c r="AA89" i="7"/>
  <c r="AA93" i="7"/>
  <c r="AA97" i="7"/>
  <c r="AA101" i="7"/>
  <c r="AA105" i="7"/>
  <c r="AA109" i="7"/>
  <c r="AA113" i="7"/>
  <c r="AA18" i="7"/>
  <c r="AA22" i="7"/>
  <c r="AA26" i="7"/>
  <c r="AA30" i="7"/>
  <c r="AA34" i="7"/>
  <c r="AA38" i="7"/>
  <c r="AA42" i="7"/>
  <c r="AA46" i="7"/>
  <c r="AA50" i="7"/>
  <c r="AA54" i="7"/>
  <c r="AA58" i="7"/>
  <c r="AA62" i="7"/>
  <c r="AA66" i="7"/>
  <c r="AA70" i="7"/>
  <c r="AA74" i="7"/>
  <c r="AA78" i="7"/>
  <c r="AA82" i="7"/>
  <c r="AA86" i="7"/>
  <c r="AA90" i="7"/>
  <c r="AA94" i="7"/>
  <c r="AA98" i="7"/>
  <c r="AA102" i="7"/>
  <c r="AA106" i="7"/>
  <c r="AA110" i="7"/>
  <c r="AA114" i="7"/>
  <c r="AA19" i="7"/>
  <c r="AA23" i="7"/>
  <c r="AA27" i="7"/>
  <c r="AA31" i="7"/>
  <c r="AA35" i="7"/>
  <c r="AA39" i="7"/>
  <c r="AA43" i="7"/>
  <c r="AA47" i="7"/>
  <c r="AA51" i="7"/>
  <c r="AA55" i="7"/>
  <c r="AA59" i="7"/>
  <c r="AA63" i="7"/>
  <c r="AA67" i="7"/>
  <c r="AA71" i="7"/>
  <c r="AA75" i="7"/>
  <c r="AA79" i="7"/>
  <c r="AA83" i="7"/>
  <c r="AA87" i="7"/>
  <c r="AA91" i="7"/>
  <c r="AA95" i="7"/>
  <c r="AA99" i="7"/>
  <c r="AA103" i="7"/>
  <c r="AA107" i="7"/>
  <c r="AA111" i="7"/>
  <c r="AA115" i="7"/>
  <c r="AA20" i="7"/>
  <c r="AA24" i="7"/>
  <c r="AA28" i="7"/>
  <c r="AA32" i="7"/>
  <c r="AA36" i="7"/>
  <c r="AA40" i="7"/>
  <c r="AA44" i="7"/>
  <c r="AA48" i="7"/>
  <c r="AA52" i="7"/>
  <c r="AA56" i="7"/>
  <c r="AA60" i="7"/>
  <c r="AA64" i="7"/>
  <c r="AA68" i="7"/>
  <c r="AA72" i="7"/>
  <c r="AA76" i="7"/>
  <c r="AA80" i="7"/>
  <c r="AA84" i="7"/>
  <c r="AA88" i="7"/>
  <c r="AA92" i="7"/>
  <c r="AA96" i="7"/>
  <c r="AA100" i="7"/>
  <c r="AA104" i="7"/>
  <c r="AA108" i="7"/>
  <c r="AA112" i="7"/>
  <c r="AA116" i="7"/>
  <c r="AA117" i="7"/>
  <c r="I95" i="14"/>
  <c r="I13" i="13"/>
  <c r="I93" i="14"/>
  <c r="I13" i="11"/>
  <c r="Z118" i="12"/>
  <c r="J10" i="12" s="1"/>
  <c r="J106" i="14" s="1"/>
  <c r="I92" i="14"/>
  <c r="I13" i="10"/>
  <c r="K118" i="7"/>
  <c r="J9" i="7" s="1"/>
  <c r="K118" i="13"/>
  <c r="J9" i="13" s="1"/>
  <c r="Z118" i="13"/>
  <c r="J10" i="13" s="1"/>
  <c r="J107" i="14" s="1"/>
  <c r="G5" i="14"/>
  <c r="G7" i="14" s="1"/>
  <c r="H3" i="14" s="1"/>
  <c r="I94" i="14"/>
  <c r="I13" i="12"/>
  <c r="Z118" i="11"/>
  <c r="J10" i="11" s="1"/>
  <c r="J105" i="14" s="1"/>
  <c r="K118" i="3"/>
  <c r="J9" i="3" s="1"/>
  <c r="L18" i="12"/>
  <c r="L22" i="12"/>
  <c r="L26" i="12"/>
  <c r="L30" i="12"/>
  <c r="L34" i="12"/>
  <c r="L38" i="12"/>
  <c r="L42" i="12"/>
  <c r="L46" i="12"/>
  <c r="L50" i="12"/>
  <c r="L54" i="12"/>
  <c r="L58" i="12"/>
  <c r="L62" i="12"/>
  <c r="L66" i="12"/>
  <c r="L70" i="12"/>
  <c r="L74" i="12"/>
  <c r="L78" i="12"/>
  <c r="L82" i="12"/>
  <c r="L86" i="12"/>
  <c r="L90" i="12"/>
  <c r="L94" i="12"/>
  <c r="L98" i="12"/>
  <c r="L102" i="12"/>
  <c r="L106" i="12"/>
  <c r="L110" i="12"/>
  <c r="L114" i="12"/>
  <c r="L19" i="12"/>
  <c r="L23" i="12"/>
  <c r="L27" i="12"/>
  <c r="L31" i="12"/>
  <c r="L35" i="12"/>
  <c r="L39" i="12"/>
  <c r="L43" i="12"/>
  <c r="L47" i="12"/>
  <c r="L51" i="12"/>
  <c r="L55" i="12"/>
  <c r="L59" i="12"/>
  <c r="L63" i="12"/>
  <c r="L67" i="12"/>
  <c r="L71" i="12"/>
  <c r="L75" i="12"/>
  <c r="L79" i="12"/>
  <c r="L83" i="12"/>
  <c r="L87" i="12"/>
  <c r="L91" i="12"/>
  <c r="L95" i="12"/>
  <c r="L99" i="12"/>
  <c r="L103" i="12"/>
  <c r="L107" i="12"/>
  <c r="L111" i="12"/>
  <c r="L115" i="12"/>
  <c r="L20" i="12"/>
  <c r="L24" i="12"/>
  <c r="L28" i="12"/>
  <c r="L32" i="12"/>
  <c r="L36" i="12"/>
  <c r="L40" i="12"/>
  <c r="L44" i="12"/>
  <c r="L48" i="12"/>
  <c r="L52" i="12"/>
  <c r="L56" i="12"/>
  <c r="L60" i="12"/>
  <c r="L64" i="12"/>
  <c r="L68" i="12"/>
  <c r="L72" i="12"/>
  <c r="L76" i="12"/>
  <c r="L80" i="12"/>
  <c r="L84" i="12"/>
  <c r="L88" i="12"/>
  <c r="L92" i="12"/>
  <c r="L96" i="12"/>
  <c r="L100" i="12"/>
  <c r="L104" i="12"/>
  <c r="L108" i="12"/>
  <c r="L112" i="12"/>
  <c r="L116" i="12"/>
  <c r="L17" i="12"/>
  <c r="L21" i="12"/>
  <c r="L25" i="12"/>
  <c r="L29" i="12"/>
  <c r="L33" i="12"/>
  <c r="L37" i="12"/>
  <c r="L41" i="12"/>
  <c r="L45" i="12"/>
  <c r="L49" i="12"/>
  <c r="L53" i="12"/>
  <c r="L57" i="12"/>
  <c r="L61" i="12"/>
  <c r="L65" i="12"/>
  <c r="L69" i="12"/>
  <c r="L73" i="12"/>
  <c r="L77" i="12"/>
  <c r="L81" i="12"/>
  <c r="L85" i="12"/>
  <c r="L89" i="12"/>
  <c r="L101" i="12"/>
  <c r="L105" i="12"/>
  <c r="L93" i="12"/>
  <c r="L109" i="12"/>
  <c r="L97" i="12"/>
  <c r="L113" i="12"/>
  <c r="L117" i="12"/>
  <c r="AA17" i="9"/>
  <c r="AA21" i="9"/>
  <c r="AA25" i="9"/>
  <c r="AA29" i="9"/>
  <c r="AA33" i="9"/>
  <c r="AA37" i="9"/>
  <c r="AA41" i="9"/>
  <c r="AA45" i="9"/>
  <c r="AA49" i="9"/>
  <c r="AA53" i="9"/>
  <c r="AA57" i="9"/>
  <c r="AA61" i="9"/>
  <c r="AA65" i="9"/>
  <c r="AA69" i="9"/>
  <c r="AA73" i="9"/>
  <c r="AA77" i="9"/>
  <c r="AA81" i="9"/>
  <c r="AA85" i="9"/>
  <c r="AA89" i="9"/>
  <c r="AA93" i="9"/>
  <c r="AA97" i="9"/>
  <c r="AA101" i="9"/>
  <c r="AA105" i="9"/>
  <c r="AA109" i="9"/>
  <c r="AA113" i="9"/>
  <c r="AA18" i="9"/>
  <c r="AA22" i="9"/>
  <c r="AA26" i="9"/>
  <c r="AA30" i="9"/>
  <c r="AA34" i="9"/>
  <c r="AA38" i="9"/>
  <c r="AA42" i="9"/>
  <c r="AA46" i="9"/>
  <c r="AA50" i="9"/>
  <c r="AA54" i="9"/>
  <c r="AA58" i="9"/>
  <c r="AA62" i="9"/>
  <c r="AA66" i="9"/>
  <c r="AA70" i="9"/>
  <c r="AA74" i="9"/>
  <c r="AA78" i="9"/>
  <c r="AA82" i="9"/>
  <c r="AA86" i="9"/>
  <c r="AA90" i="9"/>
  <c r="AA94" i="9"/>
  <c r="AA98" i="9"/>
  <c r="AA102" i="9"/>
  <c r="AA106" i="9"/>
  <c r="AA110" i="9"/>
  <c r="AA114" i="9"/>
  <c r="AA19" i="9"/>
  <c r="AA23" i="9"/>
  <c r="AA27" i="9"/>
  <c r="AA31" i="9"/>
  <c r="AA35" i="9"/>
  <c r="AA39" i="9"/>
  <c r="AA43" i="9"/>
  <c r="AA47" i="9"/>
  <c r="AA51" i="9"/>
  <c r="AA55" i="9"/>
  <c r="AA59" i="9"/>
  <c r="AA63" i="9"/>
  <c r="AA67" i="9"/>
  <c r="AA71" i="9"/>
  <c r="AA75" i="9"/>
  <c r="AA79" i="9"/>
  <c r="AA83" i="9"/>
  <c r="AA87" i="9"/>
  <c r="AA91" i="9"/>
  <c r="AA95" i="9"/>
  <c r="AA99" i="9"/>
  <c r="AA103" i="9"/>
  <c r="AA107" i="9"/>
  <c r="AA111" i="9"/>
  <c r="AA115" i="9"/>
  <c r="AA32" i="9"/>
  <c r="AA48" i="9"/>
  <c r="AA64" i="9"/>
  <c r="AA80" i="9"/>
  <c r="AA96" i="9"/>
  <c r="AA112" i="9"/>
  <c r="AA20" i="9"/>
  <c r="AA36" i="9"/>
  <c r="AA52" i="9"/>
  <c r="AA68" i="9"/>
  <c r="AA84" i="9"/>
  <c r="AA100" i="9"/>
  <c r="AA116" i="9"/>
  <c r="AA24" i="9"/>
  <c r="AA40" i="9"/>
  <c r="AA56" i="9"/>
  <c r="AA72" i="9"/>
  <c r="AA88" i="9"/>
  <c r="AA104" i="9"/>
  <c r="AA28" i="9"/>
  <c r="AA44" i="9"/>
  <c r="AA60" i="9"/>
  <c r="AA76" i="9"/>
  <c r="AA92" i="9"/>
  <c r="AA108" i="9"/>
  <c r="AA117" i="9"/>
  <c r="L18" i="10"/>
  <c r="L22" i="10"/>
  <c r="L26" i="10"/>
  <c r="L30" i="10"/>
  <c r="L34" i="10"/>
  <c r="L38" i="10"/>
  <c r="L42" i="10"/>
  <c r="L46" i="10"/>
  <c r="L50" i="10"/>
  <c r="L54" i="10"/>
  <c r="L58" i="10"/>
  <c r="L62" i="10"/>
  <c r="L66" i="10"/>
  <c r="L70" i="10"/>
  <c r="L74" i="10"/>
  <c r="L78" i="10"/>
  <c r="L82" i="10"/>
  <c r="L86" i="10"/>
  <c r="L90" i="10"/>
  <c r="L94" i="10"/>
  <c r="L98" i="10"/>
  <c r="L102" i="10"/>
  <c r="L106" i="10"/>
  <c r="L110" i="10"/>
  <c r="L114" i="10"/>
  <c r="L19" i="10"/>
  <c r="L23" i="10"/>
  <c r="L27" i="10"/>
  <c r="L31" i="10"/>
  <c r="L35" i="10"/>
  <c r="L39" i="10"/>
  <c r="L43" i="10"/>
  <c r="L47" i="10"/>
  <c r="L51" i="10"/>
  <c r="L55" i="10"/>
  <c r="L59" i="10"/>
  <c r="L63" i="10"/>
  <c r="L67" i="10"/>
  <c r="L71" i="10"/>
  <c r="L75" i="10"/>
  <c r="L79" i="10"/>
  <c r="L83" i="10"/>
  <c r="L87" i="10"/>
  <c r="L91" i="10"/>
  <c r="L95" i="10"/>
  <c r="L99" i="10"/>
  <c r="L103" i="10"/>
  <c r="L107" i="10"/>
  <c r="L111" i="10"/>
  <c r="L115" i="10"/>
  <c r="L24" i="10"/>
  <c r="L32" i="10"/>
  <c r="L40" i="10"/>
  <c r="L48" i="10"/>
  <c r="L56" i="10"/>
  <c r="L64" i="10"/>
  <c r="L72" i="10"/>
  <c r="L80" i="10"/>
  <c r="L88" i="10"/>
  <c r="L96" i="10"/>
  <c r="L104" i="10"/>
  <c r="L112" i="10"/>
  <c r="L17" i="10"/>
  <c r="L25" i="10"/>
  <c r="L33" i="10"/>
  <c r="L41" i="10"/>
  <c r="L49" i="10"/>
  <c r="L57" i="10"/>
  <c r="L65" i="10"/>
  <c r="L73" i="10"/>
  <c r="L81" i="10"/>
  <c r="L89" i="10"/>
  <c r="L97" i="10"/>
  <c r="L105" i="10"/>
  <c r="L113" i="10"/>
  <c r="L20" i="10"/>
  <c r="L28" i="10"/>
  <c r="L36" i="10"/>
  <c r="L44" i="10"/>
  <c r="L52" i="10"/>
  <c r="L60" i="10"/>
  <c r="L68" i="10"/>
  <c r="L76" i="10"/>
  <c r="L84" i="10"/>
  <c r="L92" i="10"/>
  <c r="L100" i="10"/>
  <c r="L108" i="10"/>
  <c r="L116" i="10"/>
  <c r="L21" i="10"/>
  <c r="L29" i="10"/>
  <c r="L37" i="10"/>
  <c r="L45" i="10"/>
  <c r="L53" i="10"/>
  <c r="L61" i="10"/>
  <c r="L69" i="10"/>
  <c r="L77" i="10"/>
  <c r="L85" i="10"/>
  <c r="L93" i="10"/>
  <c r="L101" i="10"/>
  <c r="L109" i="10"/>
  <c r="L117" i="10"/>
  <c r="L19" i="13"/>
  <c r="L23" i="13"/>
  <c r="L27" i="13"/>
  <c r="L31" i="13"/>
  <c r="L35" i="13"/>
  <c r="L39" i="13"/>
  <c r="L43" i="13"/>
  <c r="L47" i="13"/>
  <c r="L51" i="13"/>
  <c r="L55" i="13"/>
  <c r="L59" i="13"/>
  <c r="L63" i="13"/>
  <c r="L67" i="13"/>
  <c r="L71" i="13"/>
  <c r="L75" i="13"/>
  <c r="L79" i="13"/>
  <c r="L83" i="13"/>
  <c r="L87" i="13"/>
  <c r="L91" i="13"/>
  <c r="L95" i="13"/>
  <c r="L99" i="13"/>
  <c r="L103" i="13"/>
  <c r="L107" i="13"/>
  <c r="L111" i="13"/>
  <c r="L115" i="13"/>
  <c r="L20" i="13"/>
  <c r="L24" i="13"/>
  <c r="L28" i="13"/>
  <c r="L32" i="13"/>
  <c r="L36" i="13"/>
  <c r="L40" i="13"/>
  <c r="L44" i="13"/>
  <c r="L48" i="13"/>
  <c r="L52" i="13"/>
  <c r="L56" i="13"/>
  <c r="L60" i="13"/>
  <c r="L64" i="13"/>
  <c r="L68" i="13"/>
  <c r="L72" i="13"/>
  <c r="L76" i="13"/>
  <c r="L80" i="13"/>
  <c r="L84" i="13"/>
  <c r="L88" i="13"/>
  <c r="L92" i="13"/>
  <c r="L96" i="13"/>
  <c r="L100" i="13"/>
  <c r="L104" i="13"/>
  <c r="L108" i="13"/>
  <c r="L112" i="13"/>
  <c r="L116" i="13"/>
  <c r="L17" i="13"/>
  <c r="L21" i="13"/>
  <c r="L25" i="13"/>
  <c r="L29" i="13"/>
  <c r="L33" i="13"/>
  <c r="L37" i="13"/>
  <c r="L41" i="13"/>
  <c r="L45" i="13"/>
  <c r="L49" i="13"/>
  <c r="L53" i="13"/>
  <c r="L57" i="13"/>
  <c r="L61" i="13"/>
  <c r="L65" i="13"/>
  <c r="L69" i="13"/>
  <c r="L73" i="13"/>
  <c r="L77" i="13"/>
  <c r="L81" i="13"/>
  <c r="L85" i="13"/>
  <c r="L89" i="13"/>
  <c r="L93" i="13"/>
  <c r="L97" i="13"/>
  <c r="L101" i="13"/>
  <c r="L105" i="13"/>
  <c r="L109" i="13"/>
  <c r="L113" i="13"/>
  <c r="L18" i="13"/>
  <c r="L22" i="13"/>
  <c r="L26" i="13"/>
  <c r="L30" i="13"/>
  <c r="L34" i="13"/>
  <c r="L38" i="13"/>
  <c r="L42" i="13"/>
  <c r="L46" i="13"/>
  <c r="L50" i="13"/>
  <c r="L54" i="13"/>
  <c r="L58" i="13"/>
  <c r="L62" i="13"/>
  <c r="L66" i="13"/>
  <c r="L70" i="13"/>
  <c r="L74" i="13"/>
  <c r="L78" i="13"/>
  <c r="L82" i="13"/>
  <c r="L86" i="13"/>
  <c r="L90" i="13"/>
  <c r="L94" i="13"/>
  <c r="L98" i="13"/>
  <c r="L102" i="13"/>
  <c r="L106" i="13"/>
  <c r="L110" i="13"/>
  <c r="L114" i="13"/>
  <c r="L117" i="13"/>
  <c r="L20" i="7"/>
  <c r="L24" i="7"/>
  <c r="L28" i="7"/>
  <c r="L32" i="7"/>
  <c r="L36" i="7"/>
  <c r="L40" i="7"/>
  <c r="L44" i="7"/>
  <c r="L48" i="7"/>
  <c r="L52" i="7"/>
  <c r="L56" i="7"/>
  <c r="L60" i="7"/>
  <c r="L64" i="7"/>
  <c r="L68" i="7"/>
  <c r="L72" i="7"/>
  <c r="L76" i="7"/>
  <c r="L80" i="7"/>
  <c r="L84" i="7"/>
  <c r="L88" i="7"/>
  <c r="L92" i="7"/>
  <c r="L96" i="7"/>
  <c r="L100" i="7"/>
  <c r="L104" i="7"/>
  <c r="L108" i="7"/>
  <c r="L112" i="7"/>
  <c r="L116" i="7"/>
  <c r="L17" i="7"/>
  <c r="L21" i="7"/>
  <c r="L25" i="7"/>
  <c r="L29" i="7"/>
  <c r="L33" i="7"/>
  <c r="L37" i="7"/>
  <c r="L41" i="7"/>
  <c r="L45" i="7"/>
  <c r="L49" i="7"/>
  <c r="L53" i="7"/>
  <c r="L57" i="7"/>
  <c r="L61" i="7"/>
  <c r="L65" i="7"/>
  <c r="L69" i="7"/>
  <c r="L73" i="7"/>
  <c r="L77" i="7"/>
  <c r="L81" i="7"/>
  <c r="L85" i="7"/>
  <c r="L89" i="7"/>
  <c r="L93" i="7"/>
  <c r="L97" i="7"/>
  <c r="L101" i="7"/>
  <c r="L105" i="7"/>
  <c r="L109" i="7"/>
  <c r="L113" i="7"/>
  <c r="L23" i="7"/>
  <c r="L31" i="7"/>
  <c r="L39" i="7"/>
  <c r="L47" i="7"/>
  <c r="L55" i="7"/>
  <c r="L63" i="7"/>
  <c r="L71" i="7"/>
  <c r="L79" i="7"/>
  <c r="L87" i="7"/>
  <c r="L95" i="7"/>
  <c r="L103" i="7"/>
  <c r="L111" i="7"/>
  <c r="L18" i="7"/>
  <c r="L26" i="7"/>
  <c r="L34" i="7"/>
  <c r="L42" i="7"/>
  <c r="L50" i="7"/>
  <c r="L58" i="7"/>
  <c r="L66" i="7"/>
  <c r="L74" i="7"/>
  <c r="L82" i="7"/>
  <c r="L90" i="7"/>
  <c r="L98" i="7"/>
  <c r="L106" i="7"/>
  <c r="L114" i="7"/>
  <c r="L19" i="7"/>
  <c r="L27" i="7"/>
  <c r="L35" i="7"/>
  <c r="L43" i="7"/>
  <c r="L51" i="7"/>
  <c r="L59" i="7"/>
  <c r="L67" i="7"/>
  <c r="L75" i="7"/>
  <c r="L83" i="7"/>
  <c r="L91" i="7"/>
  <c r="L99" i="7"/>
  <c r="L107" i="7"/>
  <c r="L115" i="7"/>
  <c r="L22" i="7"/>
  <c r="L30" i="7"/>
  <c r="L38" i="7"/>
  <c r="L46" i="7"/>
  <c r="L54" i="7"/>
  <c r="L62" i="7"/>
  <c r="L70" i="7"/>
  <c r="L78" i="7"/>
  <c r="L86" i="7"/>
  <c r="L94" i="7"/>
  <c r="L102" i="7"/>
  <c r="L110" i="7"/>
  <c r="L117" i="7"/>
  <c r="K118" i="12"/>
  <c r="J9" i="12" s="1"/>
  <c r="I104" i="14"/>
  <c r="H96" i="14"/>
  <c r="H5" i="14" s="1"/>
  <c r="I108" i="14" l="1"/>
  <c r="L118" i="7"/>
  <c r="K9" i="7" s="1"/>
  <c r="L118" i="13"/>
  <c r="K9" i="13" s="1"/>
  <c r="AA118" i="9"/>
  <c r="K10" i="9" s="1"/>
  <c r="K99" i="14" s="1"/>
  <c r="J89" i="14"/>
  <c r="J13" i="8"/>
  <c r="M20" i="6"/>
  <c r="M24" i="6"/>
  <c r="M28" i="6"/>
  <c r="M32" i="6"/>
  <c r="M36" i="6"/>
  <c r="M40" i="6"/>
  <c r="M44" i="6"/>
  <c r="M48" i="6"/>
  <c r="M52" i="6"/>
  <c r="M56" i="6"/>
  <c r="M60" i="6"/>
  <c r="M64" i="6"/>
  <c r="M68" i="6"/>
  <c r="M72" i="6"/>
  <c r="M76" i="6"/>
  <c r="M80" i="6"/>
  <c r="M84" i="6"/>
  <c r="M88" i="6"/>
  <c r="M92" i="6"/>
  <c r="M96" i="6"/>
  <c r="M100" i="6"/>
  <c r="M104" i="6"/>
  <c r="M108" i="6"/>
  <c r="M112" i="6"/>
  <c r="M116" i="6"/>
  <c r="M17" i="6"/>
  <c r="M21" i="6"/>
  <c r="M25" i="6"/>
  <c r="M29" i="6"/>
  <c r="M33" i="6"/>
  <c r="M37" i="6"/>
  <c r="M41" i="6"/>
  <c r="M45" i="6"/>
  <c r="M49" i="6"/>
  <c r="M53" i="6"/>
  <c r="M57" i="6"/>
  <c r="M61" i="6"/>
  <c r="M65" i="6"/>
  <c r="M69" i="6"/>
  <c r="M73" i="6"/>
  <c r="M77" i="6"/>
  <c r="M81" i="6"/>
  <c r="M85" i="6"/>
  <c r="M89" i="6"/>
  <c r="M93" i="6"/>
  <c r="M97" i="6"/>
  <c r="M101" i="6"/>
  <c r="M105" i="6"/>
  <c r="M109" i="6"/>
  <c r="M113" i="6"/>
  <c r="M18" i="6"/>
  <c r="M22" i="6"/>
  <c r="M26" i="6"/>
  <c r="M30" i="6"/>
  <c r="M34" i="6"/>
  <c r="M38" i="6"/>
  <c r="M42" i="6"/>
  <c r="M46" i="6"/>
  <c r="M50" i="6"/>
  <c r="M54" i="6"/>
  <c r="M58" i="6"/>
  <c r="M62" i="6"/>
  <c r="M66" i="6"/>
  <c r="M70" i="6"/>
  <c r="M74" i="6"/>
  <c r="M78" i="6"/>
  <c r="M82" i="6"/>
  <c r="M86" i="6"/>
  <c r="M90" i="6"/>
  <c r="M94" i="6"/>
  <c r="M98" i="6"/>
  <c r="M102" i="6"/>
  <c r="M106" i="6"/>
  <c r="M110" i="6"/>
  <c r="M114" i="6"/>
  <c r="M19" i="6"/>
  <c r="M23" i="6"/>
  <c r="M27" i="6"/>
  <c r="M31" i="6"/>
  <c r="M35" i="6"/>
  <c r="M39" i="6"/>
  <c r="M43" i="6"/>
  <c r="M47" i="6"/>
  <c r="M51" i="6"/>
  <c r="M55" i="6"/>
  <c r="M59" i="6"/>
  <c r="M63" i="6"/>
  <c r="M67" i="6"/>
  <c r="M71" i="6"/>
  <c r="M75" i="6"/>
  <c r="M79" i="6"/>
  <c r="M83" i="6"/>
  <c r="M87" i="6"/>
  <c r="M91" i="6"/>
  <c r="M95" i="6"/>
  <c r="M99" i="6"/>
  <c r="M103" i="6"/>
  <c r="M107" i="6"/>
  <c r="M111" i="6"/>
  <c r="M115" i="6"/>
  <c r="M117" i="6"/>
  <c r="AB20" i="11"/>
  <c r="AB24" i="11"/>
  <c r="AB28" i="11"/>
  <c r="AB32" i="11"/>
  <c r="AB36" i="11"/>
  <c r="AB40" i="11"/>
  <c r="AB44" i="11"/>
  <c r="AB48" i="11"/>
  <c r="AB52" i="11"/>
  <c r="AB56" i="11"/>
  <c r="AB60" i="11"/>
  <c r="AB64" i="11"/>
  <c r="AB68" i="11"/>
  <c r="AB72" i="11"/>
  <c r="AB76" i="11"/>
  <c r="AB80" i="11"/>
  <c r="AB84" i="11"/>
  <c r="AB88" i="11"/>
  <c r="AB92" i="11"/>
  <c r="AB96" i="11"/>
  <c r="AB100" i="11"/>
  <c r="AB104" i="11"/>
  <c r="AB108" i="11"/>
  <c r="AB112" i="11"/>
  <c r="AB116" i="11"/>
  <c r="AB17" i="11"/>
  <c r="AB21" i="11"/>
  <c r="AB25" i="11"/>
  <c r="AB29" i="11"/>
  <c r="AB33" i="11"/>
  <c r="AB37" i="11"/>
  <c r="AB41" i="11"/>
  <c r="AB45" i="11"/>
  <c r="AB49" i="11"/>
  <c r="AB53" i="11"/>
  <c r="AB57" i="11"/>
  <c r="AB61" i="11"/>
  <c r="AB65" i="11"/>
  <c r="AB69" i="11"/>
  <c r="AB73" i="11"/>
  <c r="AB77" i="11"/>
  <c r="AB81" i="11"/>
  <c r="AB85" i="11"/>
  <c r="AB89" i="11"/>
  <c r="AB93" i="11"/>
  <c r="AB97" i="11"/>
  <c r="AB101" i="11"/>
  <c r="AB105" i="11"/>
  <c r="AB109" i="11"/>
  <c r="AB113" i="11"/>
  <c r="AB18" i="11"/>
  <c r="AB22" i="11"/>
  <c r="AB26" i="11"/>
  <c r="AB30" i="11"/>
  <c r="AB34" i="11"/>
  <c r="AB38" i="11"/>
  <c r="AB42" i="11"/>
  <c r="AB46" i="11"/>
  <c r="AB50" i="11"/>
  <c r="AB54" i="11"/>
  <c r="AB58" i="11"/>
  <c r="AB62" i="11"/>
  <c r="AB66" i="11"/>
  <c r="AB70" i="11"/>
  <c r="AB74" i="11"/>
  <c r="AB78" i="11"/>
  <c r="AB82" i="11"/>
  <c r="AB86" i="11"/>
  <c r="AB90" i="11"/>
  <c r="AB94" i="11"/>
  <c r="AB98" i="11"/>
  <c r="AB102" i="11"/>
  <c r="AB106" i="11"/>
  <c r="AB110" i="11"/>
  <c r="AB114" i="11"/>
  <c r="AB19" i="11"/>
  <c r="AB23" i="11"/>
  <c r="AB27" i="11"/>
  <c r="AB31" i="11"/>
  <c r="AB35" i="11"/>
  <c r="AB39" i="11"/>
  <c r="AB43" i="11"/>
  <c r="AB47" i="11"/>
  <c r="AB51" i="11"/>
  <c r="AB55" i="11"/>
  <c r="AB59" i="11"/>
  <c r="AB63" i="11"/>
  <c r="AB67" i="11"/>
  <c r="AB71" i="11"/>
  <c r="AB75" i="11"/>
  <c r="AB79" i="11"/>
  <c r="AB83" i="11"/>
  <c r="AB87" i="11"/>
  <c r="AB91" i="11"/>
  <c r="AB95" i="11"/>
  <c r="AB99" i="11"/>
  <c r="AB103" i="11"/>
  <c r="AB107" i="11"/>
  <c r="AB111" i="11"/>
  <c r="AB115" i="11"/>
  <c r="AB117" i="11"/>
  <c r="AB19" i="9"/>
  <c r="AB23" i="9"/>
  <c r="AB27" i="9"/>
  <c r="AB31" i="9"/>
  <c r="AB35" i="9"/>
  <c r="AB39" i="9"/>
  <c r="AB43" i="9"/>
  <c r="AB47" i="9"/>
  <c r="AB51" i="9"/>
  <c r="AB55" i="9"/>
  <c r="AB59" i="9"/>
  <c r="AB63" i="9"/>
  <c r="AB67" i="9"/>
  <c r="AB71" i="9"/>
  <c r="AB75" i="9"/>
  <c r="AB79" i="9"/>
  <c r="AB83" i="9"/>
  <c r="AB87" i="9"/>
  <c r="AB91" i="9"/>
  <c r="AB95" i="9"/>
  <c r="AB99" i="9"/>
  <c r="AB103" i="9"/>
  <c r="AB107" i="9"/>
  <c r="AB111" i="9"/>
  <c r="AB115" i="9"/>
  <c r="AB20" i="9"/>
  <c r="AB24" i="9"/>
  <c r="AB28" i="9"/>
  <c r="AB32" i="9"/>
  <c r="AB36" i="9"/>
  <c r="AB40" i="9"/>
  <c r="AB44" i="9"/>
  <c r="AB48" i="9"/>
  <c r="AB52" i="9"/>
  <c r="AB56" i="9"/>
  <c r="AB60" i="9"/>
  <c r="AB64" i="9"/>
  <c r="AB68" i="9"/>
  <c r="AB72" i="9"/>
  <c r="AB76" i="9"/>
  <c r="AB80" i="9"/>
  <c r="AB84" i="9"/>
  <c r="AB88" i="9"/>
  <c r="AB92" i="9"/>
  <c r="AB96" i="9"/>
  <c r="AB100" i="9"/>
  <c r="AB104" i="9"/>
  <c r="AB108" i="9"/>
  <c r="AB112" i="9"/>
  <c r="AB116" i="9"/>
  <c r="AB17" i="9"/>
  <c r="AB21" i="9"/>
  <c r="AB25" i="9"/>
  <c r="AB29" i="9"/>
  <c r="AB33" i="9"/>
  <c r="AB37" i="9"/>
  <c r="AB41" i="9"/>
  <c r="AB45" i="9"/>
  <c r="AB49" i="9"/>
  <c r="AB53" i="9"/>
  <c r="AB57" i="9"/>
  <c r="AB61" i="9"/>
  <c r="AB65" i="9"/>
  <c r="AB26" i="9"/>
  <c r="AB42" i="9"/>
  <c r="AB58" i="9"/>
  <c r="AB70" i="9"/>
  <c r="AB78" i="9"/>
  <c r="AB86" i="9"/>
  <c r="AB94" i="9"/>
  <c r="AB102" i="9"/>
  <c r="AB110" i="9"/>
  <c r="AB30" i="9"/>
  <c r="AB46" i="9"/>
  <c r="AB62" i="9"/>
  <c r="AB73" i="9"/>
  <c r="AB81" i="9"/>
  <c r="AB89" i="9"/>
  <c r="AB97" i="9"/>
  <c r="AB105" i="9"/>
  <c r="AB113" i="9"/>
  <c r="AB18" i="9"/>
  <c r="AB34" i="9"/>
  <c r="AB50" i="9"/>
  <c r="AB66" i="9"/>
  <c r="AB74" i="9"/>
  <c r="AB82" i="9"/>
  <c r="AB90" i="9"/>
  <c r="AB98" i="9"/>
  <c r="AB106" i="9"/>
  <c r="AB114" i="9"/>
  <c r="AB22" i="9"/>
  <c r="AB38" i="9"/>
  <c r="AB54" i="9"/>
  <c r="AB69" i="9"/>
  <c r="AB77" i="9"/>
  <c r="AB85" i="9"/>
  <c r="AB93" i="9"/>
  <c r="AB101" i="9"/>
  <c r="AB109" i="9"/>
  <c r="AB117" i="9"/>
  <c r="M20" i="10"/>
  <c r="M24" i="10"/>
  <c r="M28" i="10"/>
  <c r="M32" i="10"/>
  <c r="M36" i="10"/>
  <c r="M40" i="10"/>
  <c r="M44" i="10"/>
  <c r="M48" i="10"/>
  <c r="M52" i="10"/>
  <c r="M56" i="10"/>
  <c r="M60" i="10"/>
  <c r="M64" i="10"/>
  <c r="M68" i="10"/>
  <c r="M72" i="10"/>
  <c r="M76" i="10"/>
  <c r="M80" i="10"/>
  <c r="M84" i="10"/>
  <c r="M88" i="10"/>
  <c r="M92" i="10"/>
  <c r="M96" i="10"/>
  <c r="M100" i="10"/>
  <c r="M104" i="10"/>
  <c r="M108" i="10"/>
  <c r="M112" i="10"/>
  <c r="M116" i="10"/>
  <c r="M17" i="10"/>
  <c r="M21" i="10"/>
  <c r="M25" i="10"/>
  <c r="M29" i="10"/>
  <c r="M33" i="10"/>
  <c r="M37" i="10"/>
  <c r="M41" i="10"/>
  <c r="M45" i="10"/>
  <c r="M49" i="10"/>
  <c r="M53" i="10"/>
  <c r="M57" i="10"/>
  <c r="M61" i="10"/>
  <c r="M65" i="10"/>
  <c r="M69" i="10"/>
  <c r="M73" i="10"/>
  <c r="M77" i="10"/>
  <c r="M81" i="10"/>
  <c r="M85" i="10"/>
  <c r="M89" i="10"/>
  <c r="M93" i="10"/>
  <c r="M97" i="10"/>
  <c r="M101" i="10"/>
  <c r="M105" i="10"/>
  <c r="M109" i="10"/>
  <c r="M113" i="10"/>
  <c r="M18" i="10"/>
  <c r="M26" i="10"/>
  <c r="M34" i="10"/>
  <c r="M42" i="10"/>
  <c r="M50" i="10"/>
  <c r="M58" i="10"/>
  <c r="M66" i="10"/>
  <c r="M74" i="10"/>
  <c r="M82" i="10"/>
  <c r="M90" i="10"/>
  <c r="M98" i="10"/>
  <c r="M106" i="10"/>
  <c r="M114" i="10"/>
  <c r="M19" i="10"/>
  <c r="M27" i="10"/>
  <c r="M35" i="10"/>
  <c r="M43" i="10"/>
  <c r="M51" i="10"/>
  <c r="M59" i="10"/>
  <c r="M67" i="10"/>
  <c r="M75" i="10"/>
  <c r="M83" i="10"/>
  <c r="M91" i="10"/>
  <c r="M99" i="10"/>
  <c r="M107" i="10"/>
  <c r="M115" i="10"/>
  <c r="M22" i="10"/>
  <c r="M30" i="10"/>
  <c r="M38" i="10"/>
  <c r="M46" i="10"/>
  <c r="M54" i="10"/>
  <c r="M62" i="10"/>
  <c r="M70" i="10"/>
  <c r="M78" i="10"/>
  <c r="M86" i="10"/>
  <c r="M94" i="10"/>
  <c r="M102" i="10"/>
  <c r="M110" i="10"/>
  <c r="M23" i="10"/>
  <c r="M31" i="10"/>
  <c r="M39" i="10"/>
  <c r="M47" i="10"/>
  <c r="M55" i="10"/>
  <c r="M63" i="10"/>
  <c r="M71" i="10"/>
  <c r="M79" i="10"/>
  <c r="M87" i="10"/>
  <c r="M95" i="10"/>
  <c r="M103" i="10"/>
  <c r="M111" i="10"/>
  <c r="M117" i="10"/>
  <c r="AB19" i="7"/>
  <c r="AB23" i="7"/>
  <c r="AB27" i="7"/>
  <c r="AB31" i="7"/>
  <c r="AB35" i="7"/>
  <c r="AB39" i="7"/>
  <c r="AB43" i="7"/>
  <c r="AB47" i="7"/>
  <c r="AB51" i="7"/>
  <c r="AB55" i="7"/>
  <c r="AB59" i="7"/>
  <c r="AB63" i="7"/>
  <c r="AB67" i="7"/>
  <c r="AB71" i="7"/>
  <c r="AB75" i="7"/>
  <c r="AB79" i="7"/>
  <c r="AB83" i="7"/>
  <c r="AB87" i="7"/>
  <c r="AB91" i="7"/>
  <c r="AB95" i="7"/>
  <c r="AB99" i="7"/>
  <c r="AB103" i="7"/>
  <c r="AB107" i="7"/>
  <c r="AB111" i="7"/>
  <c r="AB115" i="7"/>
  <c r="AB20" i="7"/>
  <c r="AB24" i="7"/>
  <c r="AB28" i="7"/>
  <c r="AB32" i="7"/>
  <c r="AB36" i="7"/>
  <c r="AB40" i="7"/>
  <c r="AB44" i="7"/>
  <c r="AB48" i="7"/>
  <c r="AB52" i="7"/>
  <c r="AB56" i="7"/>
  <c r="AB60" i="7"/>
  <c r="AB64" i="7"/>
  <c r="AB68" i="7"/>
  <c r="AB72" i="7"/>
  <c r="AB76" i="7"/>
  <c r="AB80" i="7"/>
  <c r="AB84" i="7"/>
  <c r="AB88" i="7"/>
  <c r="AB92" i="7"/>
  <c r="AB96" i="7"/>
  <c r="AB100" i="7"/>
  <c r="AB104" i="7"/>
  <c r="AB108" i="7"/>
  <c r="AB112" i="7"/>
  <c r="AB116" i="7"/>
  <c r="AB17" i="7"/>
  <c r="AB21" i="7"/>
  <c r="AB25" i="7"/>
  <c r="AB29" i="7"/>
  <c r="AB33" i="7"/>
  <c r="AB37" i="7"/>
  <c r="AB41" i="7"/>
  <c r="AB45" i="7"/>
  <c r="AB49" i="7"/>
  <c r="AB53" i="7"/>
  <c r="AB57" i="7"/>
  <c r="AB61" i="7"/>
  <c r="AB65" i="7"/>
  <c r="AB69" i="7"/>
  <c r="AB73" i="7"/>
  <c r="AB77" i="7"/>
  <c r="AB81" i="7"/>
  <c r="AB85" i="7"/>
  <c r="AB89" i="7"/>
  <c r="AB93" i="7"/>
  <c r="AB97" i="7"/>
  <c r="AB101" i="7"/>
  <c r="AB105" i="7"/>
  <c r="AB109" i="7"/>
  <c r="AB113" i="7"/>
  <c r="AB18" i="7"/>
  <c r="AB22" i="7"/>
  <c r="AB26" i="7"/>
  <c r="AB30" i="7"/>
  <c r="AB34" i="7"/>
  <c r="AB38" i="7"/>
  <c r="AB42" i="7"/>
  <c r="AB46" i="7"/>
  <c r="AB50" i="7"/>
  <c r="AB54" i="7"/>
  <c r="AB58" i="7"/>
  <c r="AB62" i="7"/>
  <c r="AB66" i="7"/>
  <c r="AB70" i="7"/>
  <c r="AB74" i="7"/>
  <c r="AB78" i="7"/>
  <c r="AB82" i="7"/>
  <c r="AB86" i="7"/>
  <c r="AB90" i="7"/>
  <c r="AB94" i="7"/>
  <c r="AB98" i="7"/>
  <c r="AB102" i="7"/>
  <c r="AB106" i="7"/>
  <c r="AB110" i="7"/>
  <c r="AB114" i="7"/>
  <c r="AB117" i="7"/>
  <c r="J108" i="14"/>
  <c r="L118" i="9"/>
  <c r="K9" i="9" s="1"/>
  <c r="L118" i="3"/>
  <c r="K9" i="3" s="1"/>
  <c r="AC18" i="6"/>
  <c r="AC22" i="6"/>
  <c r="AC26" i="6"/>
  <c r="AC30" i="6"/>
  <c r="AC34" i="6"/>
  <c r="AC38" i="6"/>
  <c r="AC42" i="6"/>
  <c r="AC46" i="6"/>
  <c r="AC50" i="6"/>
  <c r="AC54" i="6"/>
  <c r="AC58" i="6"/>
  <c r="AC62" i="6"/>
  <c r="AC66" i="6"/>
  <c r="AC70" i="6"/>
  <c r="AC74" i="6"/>
  <c r="AC78" i="6"/>
  <c r="AC82" i="6"/>
  <c r="AC86" i="6"/>
  <c r="AC90" i="6"/>
  <c r="AC94" i="6"/>
  <c r="AC98" i="6"/>
  <c r="AC102" i="6"/>
  <c r="AC106" i="6"/>
  <c r="AC110" i="6"/>
  <c r="AC114" i="6"/>
  <c r="AC19" i="6"/>
  <c r="AC23" i="6"/>
  <c r="AC27" i="6"/>
  <c r="AC31" i="6"/>
  <c r="AC35" i="6"/>
  <c r="AC39" i="6"/>
  <c r="AC43" i="6"/>
  <c r="AC47" i="6"/>
  <c r="AC51" i="6"/>
  <c r="AC55" i="6"/>
  <c r="AC59" i="6"/>
  <c r="AC63" i="6"/>
  <c r="AC67" i="6"/>
  <c r="AC71" i="6"/>
  <c r="AC75" i="6"/>
  <c r="AC79" i="6"/>
  <c r="AC83" i="6"/>
  <c r="AC87" i="6"/>
  <c r="AC91" i="6"/>
  <c r="AC95" i="6"/>
  <c r="AC99" i="6"/>
  <c r="AC103" i="6"/>
  <c r="AC107" i="6"/>
  <c r="AC111" i="6"/>
  <c r="AC115" i="6"/>
  <c r="AC20" i="6"/>
  <c r="AC24" i="6"/>
  <c r="AC28" i="6"/>
  <c r="AC32" i="6"/>
  <c r="AC36" i="6"/>
  <c r="AC40" i="6"/>
  <c r="AC44" i="6"/>
  <c r="AC48" i="6"/>
  <c r="AC52" i="6"/>
  <c r="AC56" i="6"/>
  <c r="AC60" i="6"/>
  <c r="AC64" i="6"/>
  <c r="AC68" i="6"/>
  <c r="AC72" i="6"/>
  <c r="AC76" i="6"/>
  <c r="AC80" i="6"/>
  <c r="AC84" i="6"/>
  <c r="AC88" i="6"/>
  <c r="AC92" i="6"/>
  <c r="AC96" i="6"/>
  <c r="AC100" i="6"/>
  <c r="AC104" i="6"/>
  <c r="AC108" i="6"/>
  <c r="AC112" i="6"/>
  <c r="AC116" i="6"/>
  <c r="AC17" i="6"/>
  <c r="AC21" i="6"/>
  <c r="AC25" i="6"/>
  <c r="AC29" i="6"/>
  <c r="AC33" i="6"/>
  <c r="AC37" i="6"/>
  <c r="AC41" i="6"/>
  <c r="AC45" i="6"/>
  <c r="AC49" i="6"/>
  <c r="AC53" i="6"/>
  <c r="AC57" i="6"/>
  <c r="AC61" i="6"/>
  <c r="AC65" i="6"/>
  <c r="AC69" i="6"/>
  <c r="AC73" i="6"/>
  <c r="AC77" i="6"/>
  <c r="AC81" i="6"/>
  <c r="AC85" i="6"/>
  <c r="AC89" i="6"/>
  <c r="AC93" i="6"/>
  <c r="AC97" i="6"/>
  <c r="AC101" i="6"/>
  <c r="AC105" i="6"/>
  <c r="AC109" i="6"/>
  <c r="AC113" i="6"/>
  <c r="AC117" i="6"/>
  <c r="N18" i="12"/>
  <c r="N22" i="12"/>
  <c r="N26" i="12"/>
  <c r="N30" i="12"/>
  <c r="N34" i="12"/>
  <c r="N38" i="12"/>
  <c r="N42" i="12"/>
  <c r="N21" i="12"/>
  <c r="N27" i="12"/>
  <c r="N32" i="12"/>
  <c r="N37" i="12"/>
  <c r="N43" i="12"/>
  <c r="N47" i="12"/>
  <c r="N51" i="12"/>
  <c r="N55" i="12"/>
  <c r="N59" i="12"/>
  <c r="N63" i="12"/>
  <c r="N67" i="12"/>
  <c r="N71" i="12"/>
  <c r="N75" i="12"/>
  <c r="N79" i="12"/>
  <c r="N83" i="12"/>
  <c r="N87" i="12"/>
  <c r="N91" i="12"/>
  <c r="N95" i="12"/>
  <c r="N99" i="12"/>
  <c r="N103" i="12"/>
  <c r="N107" i="12"/>
  <c r="N111" i="12"/>
  <c r="N115" i="12"/>
  <c r="N17" i="12"/>
  <c r="N23" i="12"/>
  <c r="N28" i="12"/>
  <c r="N33" i="12"/>
  <c r="N39" i="12"/>
  <c r="N44" i="12"/>
  <c r="N48" i="12"/>
  <c r="N52" i="12"/>
  <c r="N56" i="12"/>
  <c r="N60" i="12"/>
  <c r="N64" i="12"/>
  <c r="N68" i="12"/>
  <c r="N72" i="12"/>
  <c r="N76" i="12"/>
  <c r="N80" i="12"/>
  <c r="N84" i="12"/>
  <c r="N88" i="12"/>
  <c r="N92" i="12"/>
  <c r="N96" i="12"/>
  <c r="N100" i="12"/>
  <c r="N104" i="12"/>
  <c r="N108" i="12"/>
  <c r="N112" i="12"/>
  <c r="N116" i="12"/>
  <c r="N19" i="12"/>
  <c r="N24" i="12"/>
  <c r="N29" i="12"/>
  <c r="N35" i="12"/>
  <c r="N40" i="12"/>
  <c r="N45" i="12"/>
  <c r="N49" i="12"/>
  <c r="N53" i="12"/>
  <c r="N57" i="12"/>
  <c r="N61" i="12"/>
  <c r="N65" i="12"/>
  <c r="N69" i="12"/>
  <c r="N73" i="12"/>
  <c r="N77" i="12"/>
  <c r="N81" i="12"/>
  <c r="N85" i="12"/>
  <c r="N89" i="12"/>
  <c r="N93" i="12"/>
  <c r="N97" i="12"/>
  <c r="N101" i="12"/>
  <c r="N105" i="12"/>
  <c r="N109" i="12"/>
  <c r="N113" i="12"/>
  <c r="N20" i="12"/>
  <c r="N25" i="12"/>
  <c r="N31" i="12"/>
  <c r="N36" i="12"/>
  <c r="N41" i="12"/>
  <c r="N46" i="12"/>
  <c r="N50" i="12"/>
  <c r="N54" i="12"/>
  <c r="N58" i="12"/>
  <c r="N62" i="12"/>
  <c r="N66" i="12"/>
  <c r="N70" i="12"/>
  <c r="N74" i="12"/>
  <c r="N78" i="12"/>
  <c r="N82" i="12"/>
  <c r="N86" i="12"/>
  <c r="N90" i="12"/>
  <c r="N94" i="12"/>
  <c r="N98" i="12"/>
  <c r="N102" i="12"/>
  <c r="N106" i="12"/>
  <c r="N110" i="12"/>
  <c r="N114" i="12"/>
  <c r="N117" i="12"/>
  <c r="AC17" i="9"/>
  <c r="AC21" i="9"/>
  <c r="AC25" i="9"/>
  <c r="AC29" i="9"/>
  <c r="AC33" i="9"/>
  <c r="AC37" i="9"/>
  <c r="AC41" i="9"/>
  <c r="AC45" i="9"/>
  <c r="AC49" i="9"/>
  <c r="AC53" i="9"/>
  <c r="AC57" i="9"/>
  <c r="AC61" i="9"/>
  <c r="AC65" i="9"/>
  <c r="AC69" i="9"/>
  <c r="AC73" i="9"/>
  <c r="AC77" i="9"/>
  <c r="AC81" i="9"/>
  <c r="AC85" i="9"/>
  <c r="AC89" i="9"/>
  <c r="AC93" i="9"/>
  <c r="AC97" i="9"/>
  <c r="AC101" i="9"/>
  <c r="AC105" i="9"/>
  <c r="AC109" i="9"/>
  <c r="AC113" i="9"/>
  <c r="AC18" i="9"/>
  <c r="AC22" i="9"/>
  <c r="AC26" i="9"/>
  <c r="AC30" i="9"/>
  <c r="AC34" i="9"/>
  <c r="AC38" i="9"/>
  <c r="AC42" i="9"/>
  <c r="AC46" i="9"/>
  <c r="AC50" i="9"/>
  <c r="AC54" i="9"/>
  <c r="AC58" i="9"/>
  <c r="AC62" i="9"/>
  <c r="AC66" i="9"/>
  <c r="AC70" i="9"/>
  <c r="AC74" i="9"/>
  <c r="AC78" i="9"/>
  <c r="AC82" i="9"/>
  <c r="AC86" i="9"/>
  <c r="AC90" i="9"/>
  <c r="AC94" i="9"/>
  <c r="AC98" i="9"/>
  <c r="AC102" i="9"/>
  <c r="AC106" i="9"/>
  <c r="AC110" i="9"/>
  <c r="AC114" i="9"/>
  <c r="AC24" i="9"/>
  <c r="AC32" i="9"/>
  <c r="AC40" i="9"/>
  <c r="AC48" i="9"/>
  <c r="AC56" i="9"/>
  <c r="AC64" i="9"/>
  <c r="AC72" i="9"/>
  <c r="AC80" i="9"/>
  <c r="AC88" i="9"/>
  <c r="AC96" i="9"/>
  <c r="AC104" i="9"/>
  <c r="AC112" i="9"/>
  <c r="AC19" i="9"/>
  <c r="AC27" i="9"/>
  <c r="AC35" i="9"/>
  <c r="AC43" i="9"/>
  <c r="AC51" i="9"/>
  <c r="AC59" i="9"/>
  <c r="AC67" i="9"/>
  <c r="AC75" i="9"/>
  <c r="AC83" i="9"/>
  <c r="AC91" i="9"/>
  <c r="AC99" i="9"/>
  <c r="AC107" i="9"/>
  <c r="AC115" i="9"/>
  <c r="AC20" i="9"/>
  <c r="AC28" i="9"/>
  <c r="AC36" i="9"/>
  <c r="AC44" i="9"/>
  <c r="AC52" i="9"/>
  <c r="AC60" i="9"/>
  <c r="AC68" i="9"/>
  <c r="AC76" i="9"/>
  <c r="AC84" i="9"/>
  <c r="AC92" i="9"/>
  <c r="AC100" i="9"/>
  <c r="AC108" i="9"/>
  <c r="AC116" i="9"/>
  <c r="AC23" i="9"/>
  <c r="AC31" i="9"/>
  <c r="AC39" i="9"/>
  <c r="AC47" i="9"/>
  <c r="AC55" i="9"/>
  <c r="AC63" i="9"/>
  <c r="AC71" i="9"/>
  <c r="AC79" i="9"/>
  <c r="AC87" i="9"/>
  <c r="AC95" i="9"/>
  <c r="AC103" i="9"/>
  <c r="AC111" i="9"/>
  <c r="AC117" i="9"/>
  <c r="AC19" i="3"/>
  <c r="AC23" i="3"/>
  <c r="AC27" i="3"/>
  <c r="AC31" i="3"/>
  <c r="AC35" i="3"/>
  <c r="AC39" i="3"/>
  <c r="AC43" i="3"/>
  <c r="AC47" i="3"/>
  <c r="AC51" i="3"/>
  <c r="AC55" i="3"/>
  <c r="AC59" i="3"/>
  <c r="AC63" i="3"/>
  <c r="AC67" i="3"/>
  <c r="AC71" i="3"/>
  <c r="AC75" i="3"/>
  <c r="AC79" i="3"/>
  <c r="AC83" i="3"/>
  <c r="AC87" i="3"/>
  <c r="AC91" i="3"/>
  <c r="AC95" i="3"/>
  <c r="AC99" i="3"/>
  <c r="AC103" i="3"/>
  <c r="AC107" i="3"/>
  <c r="AC111" i="3"/>
  <c r="AC115" i="3"/>
  <c r="AC20" i="3"/>
  <c r="AC24" i="3"/>
  <c r="AC28" i="3"/>
  <c r="AC32" i="3"/>
  <c r="AC36" i="3"/>
  <c r="AC40" i="3"/>
  <c r="AC44" i="3"/>
  <c r="AC48" i="3"/>
  <c r="AC52" i="3"/>
  <c r="AC56" i="3"/>
  <c r="AC60" i="3"/>
  <c r="AC64" i="3"/>
  <c r="AC68" i="3"/>
  <c r="AC72" i="3"/>
  <c r="AC76" i="3"/>
  <c r="AC80" i="3"/>
  <c r="AC84" i="3"/>
  <c r="AC88" i="3"/>
  <c r="AC92" i="3"/>
  <c r="AC96" i="3"/>
  <c r="AC100" i="3"/>
  <c r="AC104" i="3"/>
  <c r="AC108" i="3"/>
  <c r="AC112" i="3"/>
  <c r="AC116" i="3"/>
  <c r="AC17" i="3"/>
  <c r="AC21" i="3"/>
  <c r="AC25" i="3"/>
  <c r="AC29" i="3"/>
  <c r="AC33" i="3"/>
  <c r="AC37" i="3"/>
  <c r="AC41" i="3"/>
  <c r="AC45" i="3"/>
  <c r="AC49" i="3"/>
  <c r="AC53" i="3"/>
  <c r="AC57" i="3"/>
  <c r="AC61" i="3"/>
  <c r="AC65" i="3"/>
  <c r="AC69" i="3"/>
  <c r="AC73" i="3"/>
  <c r="AC77" i="3"/>
  <c r="AC81" i="3"/>
  <c r="AC85" i="3"/>
  <c r="AC89" i="3"/>
  <c r="AC93" i="3"/>
  <c r="AC97" i="3"/>
  <c r="AC101" i="3"/>
  <c r="AC105" i="3"/>
  <c r="AC109" i="3"/>
  <c r="AC113" i="3"/>
  <c r="AC18" i="3"/>
  <c r="AC22" i="3"/>
  <c r="AC26" i="3"/>
  <c r="AC30" i="3"/>
  <c r="AC34" i="3"/>
  <c r="AC38" i="3"/>
  <c r="AC42" i="3"/>
  <c r="AC46" i="3"/>
  <c r="AC50" i="3"/>
  <c r="AC54" i="3"/>
  <c r="AC58" i="3"/>
  <c r="AC62" i="3"/>
  <c r="AC66" i="3"/>
  <c r="AC70" i="3"/>
  <c r="AC74" i="3"/>
  <c r="AC78" i="3"/>
  <c r="AC82" i="3"/>
  <c r="AC86" i="3"/>
  <c r="AC90" i="3"/>
  <c r="AC94" i="3"/>
  <c r="AC98" i="3"/>
  <c r="AC102" i="3"/>
  <c r="AC106" i="3"/>
  <c r="AC110" i="3"/>
  <c r="AC114" i="3"/>
  <c r="AC117" i="3"/>
  <c r="AA118" i="6"/>
  <c r="K10" i="6" s="1"/>
  <c r="K103" i="14" s="1"/>
  <c r="AA118" i="12"/>
  <c r="K10" i="12" s="1"/>
  <c r="K106" i="14" s="1"/>
  <c r="L118" i="11"/>
  <c r="K9" i="11" s="1"/>
  <c r="J94" i="14"/>
  <c r="J13" i="12"/>
  <c r="L118" i="10"/>
  <c r="K9" i="10" s="1"/>
  <c r="J95" i="14"/>
  <c r="J13" i="13"/>
  <c r="AB17" i="3"/>
  <c r="AB21" i="3"/>
  <c r="AB25" i="3"/>
  <c r="AB29" i="3"/>
  <c r="AB33" i="3"/>
  <c r="AB37" i="3"/>
  <c r="AB41" i="3"/>
  <c r="AB45" i="3"/>
  <c r="AB49" i="3"/>
  <c r="AB53" i="3"/>
  <c r="AB57" i="3"/>
  <c r="AB61" i="3"/>
  <c r="AB65" i="3"/>
  <c r="AB69" i="3"/>
  <c r="AB73" i="3"/>
  <c r="AB77" i="3"/>
  <c r="AB81" i="3"/>
  <c r="AB85" i="3"/>
  <c r="AB89" i="3"/>
  <c r="AB93" i="3"/>
  <c r="AB97" i="3"/>
  <c r="AB101" i="3"/>
  <c r="AB105" i="3"/>
  <c r="AB109" i="3"/>
  <c r="AB113" i="3"/>
  <c r="AB18" i="3"/>
  <c r="AB22" i="3"/>
  <c r="AB26" i="3"/>
  <c r="AB30" i="3"/>
  <c r="AB34" i="3"/>
  <c r="AB38" i="3"/>
  <c r="AB42" i="3"/>
  <c r="AB46" i="3"/>
  <c r="AB50" i="3"/>
  <c r="AB54" i="3"/>
  <c r="AB58" i="3"/>
  <c r="AB62" i="3"/>
  <c r="AB66" i="3"/>
  <c r="AB70" i="3"/>
  <c r="AB74" i="3"/>
  <c r="AB78" i="3"/>
  <c r="AB82" i="3"/>
  <c r="AB86" i="3"/>
  <c r="AB90" i="3"/>
  <c r="AB94" i="3"/>
  <c r="AB98" i="3"/>
  <c r="AB102" i="3"/>
  <c r="AB106" i="3"/>
  <c r="AB110" i="3"/>
  <c r="AB114" i="3"/>
  <c r="AB19" i="3"/>
  <c r="AB23" i="3"/>
  <c r="AB27" i="3"/>
  <c r="AB31" i="3"/>
  <c r="AB35" i="3"/>
  <c r="AB39" i="3"/>
  <c r="AB43" i="3"/>
  <c r="AB47" i="3"/>
  <c r="AB51" i="3"/>
  <c r="AB55" i="3"/>
  <c r="AB59" i="3"/>
  <c r="AB63" i="3"/>
  <c r="AB67" i="3"/>
  <c r="AB71" i="3"/>
  <c r="AB75" i="3"/>
  <c r="AB79" i="3"/>
  <c r="AB83" i="3"/>
  <c r="AB87" i="3"/>
  <c r="AB91" i="3"/>
  <c r="AB95" i="3"/>
  <c r="AB99" i="3"/>
  <c r="AB103" i="3"/>
  <c r="AB107" i="3"/>
  <c r="AB111" i="3"/>
  <c r="AB115" i="3"/>
  <c r="AB20" i="3"/>
  <c r="AB24" i="3"/>
  <c r="AB28" i="3"/>
  <c r="AB32" i="3"/>
  <c r="AB36" i="3"/>
  <c r="AB40" i="3"/>
  <c r="AB44" i="3"/>
  <c r="AB48" i="3"/>
  <c r="AB52" i="3"/>
  <c r="AB56" i="3"/>
  <c r="AB60" i="3"/>
  <c r="AB64" i="3"/>
  <c r="AB68" i="3"/>
  <c r="AB72" i="3"/>
  <c r="AB76" i="3"/>
  <c r="AB80" i="3"/>
  <c r="AB84" i="3"/>
  <c r="AB88" i="3"/>
  <c r="AB92" i="3"/>
  <c r="AB96" i="3"/>
  <c r="AB100" i="3"/>
  <c r="AB104" i="3"/>
  <c r="AB108" i="3"/>
  <c r="AB112" i="3"/>
  <c r="AB116" i="3"/>
  <c r="AB117" i="3"/>
  <c r="M20" i="11"/>
  <c r="M24" i="11"/>
  <c r="M28" i="11"/>
  <c r="M32" i="11"/>
  <c r="M36" i="11"/>
  <c r="M40" i="11"/>
  <c r="M44" i="11"/>
  <c r="M48" i="11"/>
  <c r="M52" i="11"/>
  <c r="M56" i="11"/>
  <c r="M60" i="11"/>
  <c r="M64" i="11"/>
  <c r="M68" i="11"/>
  <c r="M72" i="11"/>
  <c r="M76" i="11"/>
  <c r="M80" i="11"/>
  <c r="M84" i="11"/>
  <c r="M88" i="11"/>
  <c r="M92" i="11"/>
  <c r="M96" i="11"/>
  <c r="M100" i="11"/>
  <c r="M104" i="11"/>
  <c r="M108" i="11"/>
  <c r="M112" i="11"/>
  <c r="M116" i="11"/>
  <c r="M17" i="11"/>
  <c r="M21" i="11"/>
  <c r="M25" i="11"/>
  <c r="M29" i="11"/>
  <c r="M33" i="11"/>
  <c r="M37" i="11"/>
  <c r="M41" i="11"/>
  <c r="M45" i="11"/>
  <c r="M49" i="11"/>
  <c r="M53" i="11"/>
  <c r="M57" i="11"/>
  <c r="M61" i="11"/>
  <c r="M65" i="11"/>
  <c r="M69" i="11"/>
  <c r="M73" i="11"/>
  <c r="M77" i="11"/>
  <c r="M81" i="11"/>
  <c r="M85" i="11"/>
  <c r="M89" i="11"/>
  <c r="M93" i="11"/>
  <c r="M97" i="11"/>
  <c r="M101" i="11"/>
  <c r="M105" i="11"/>
  <c r="M109" i="11"/>
  <c r="M113" i="11"/>
  <c r="M18" i="11"/>
  <c r="M22" i="11"/>
  <c r="M26" i="11"/>
  <c r="M30" i="11"/>
  <c r="M34" i="11"/>
  <c r="M38" i="11"/>
  <c r="M42" i="11"/>
  <c r="M46" i="11"/>
  <c r="M50" i="11"/>
  <c r="M54" i="11"/>
  <c r="M58" i="11"/>
  <c r="M62" i="11"/>
  <c r="M66" i="11"/>
  <c r="M70" i="11"/>
  <c r="M74" i="11"/>
  <c r="M78" i="11"/>
  <c r="M82" i="11"/>
  <c r="M86" i="11"/>
  <c r="M90" i="11"/>
  <c r="M94" i="11"/>
  <c r="M98" i="11"/>
  <c r="M102" i="11"/>
  <c r="M106" i="11"/>
  <c r="M110" i="11"/>
  <c r="M114" i="11"/>
  <c r="M19" i="11"/>
  <c r="M23" i="11"/>
  <c r="M27" i="11"/>
  <c r="M31" i="11"/>
  <c r="M35" i="11"/>
  <c r="M39" i="11"/>
  <c r="M43" i="11"/>
  <c r="M47" i="11"/>
  <c r="M51" i="11"/>
  <c r="M55" i="11"/>
  <c r="M59" i="11"/>
  <c r="M63" i="11"/>
  <c r="M67" i="11"/>
  <c r="M71" i="11"/>
  <c r="M75" i="11"/>
  <c r="M79" i="11"/>
  <c r="M83" i="11"/>
  <c r="M87" i="11"/>
  <c r="M91" i="11"/>
  <c r="M95" i="11"/>
  <c r="M99" i="11"/>
  <c r="M103" i="11"/>
  <c r="M107" i="11"/>
  <c r="M111" i="11"/>
  <c r="M115" i="11"/>
  <c r="M117" i="11"/>
  <c r="AB20" i="6"/>
  <c r="AB24" i="6"/>
  <c r="AB28" i="6"/>
  <c r="AB18" i="6"/>
  <c r="AB22" i="6"/>
  <c r="AB26" i="6"/>
  <c r="AB19" i="6"/>
  <c r="AB27" i="6"/>
  <c r="AB32" i="6"/>
  <c r="AB36" i="6"/>
  <c r="AB40" i="6"/>
  <c r="AB44" i="6"/>
  <c r="AB48" i="6"/>
  <c r="AB52" i="6"/>
  <c r="AB56" i="6"/>
  <c r="AB60" i="6"/>
  <c r="AB64" i="6"/>
  <c r="AB68" i="6"/>
  <c r="AB72" i="6"/>
  <c r="AB76" i="6"/>
  <c r="AB80" i="6"/>
  <c r="AB84" i="6"/>
  <c r="AB88" i="6"/>
  <c r="AB92" i="6"/>
  <c r="AB96" i="6"/>
  <c r="AB100" i="6"/>
  <c r="AB104" i="6"/>
  <c r="AB108" i="6"/>
  <c r="AB112" i="6"/>
  <c r="AB116" i="6"/>
  <c r="AB21" i="6"/>
  <c r="AB29" i="6"/>
  <c r="AB33" i="6"/>
  <c r="AB37" i="6"/>
  <c r="AB41" i="6"/>
  <c r="AB45" i="6"/>
  <c r="AB49" i="6"/>
  <c r="AB53" i="6"/>
  <c r="AB57" i="6"/>
  <c r="AB61" i="6"/>
  <c r="AB65" i="6"/>
  <c r="AB69" i="6"/>
  <c r="AB73" i="6"/>
  <c r="AB77" i="6"/>
  <c r="AB81" i="6"/>
  <c r="AB85" i="6"/>
  <c r="AB89" i="6"/>
  <c r="AB93" i="6"/>
  <c r="AB97" i="6"/>
  <c r="AB101" i="6"/>
  <c r="AB105" i="6"/>
  <c r="AB109" i="6"/>
  <c r="AB113" i="6"/>
  <c r="AB23" i="6"/>
  <c r="AB30" i="6"/>
  <c r="AB34" i="6"/>
  <c r="AB38" i="6"/>
  <c r="AB42" i="6"/>
  <c r="AB46" i="6"/>
  <c r="AB50" i="6"/>
  <c r="AB54" i="6"/>
  <c r="AB58" i="6"/>
  <c r="AB62" i="6"/>
  <c r="AB66" i="6"/>
  <c r="AB70" i="6"/>
  <c r="AB74" i="6"/>
  <c r="AB78" i="6"/>
  <c r="AB82" i="6"/>
  <c r="AB86" i="6"/>
  <c r="AB90" i="6"/>
  <c r="AB94" i="6"/>
  <c r="AB98" i="6"/>
  <c r="AB102" i="6"/>
  <c r="AB106" i="6"/>
  <c r="AB110" i="6"/>
  <c r="AB114" i="6"/>
  <c r="AB17" i="6"/>
  <c r="AB25" i="6"/>
  <c r="AB31" i="6"/>
  <c r="AB35" i="6"/>
  <c r="AB39" i="6"/>
  <c r="AB43" i="6"/>
  <c r="AB47" i="6"/>
  <c r="AB51" i="6"/>
  <c r="AB55" i="6"/>
  <c r="AB59" i="6"/>
  <c r="AB63" i="6"/>
  <c r="AB67" i="6"/>
  <c r="AB71" i="6"/>
  <c r="AB75" i="6"/>
  <c r="AB79" i="6"/>
  <c r="AB83" i="6"/>
  <c r="AB87" i="6"/>
  <c r="AB91" i="6"/>
  <c r="AB95" i="6"/>
  <c r="AB99" i="6"/>
  <c r="AB103" i="6"/>
  <c r="AB107" i="6"/>
  <c r="AB111" i="6"/>
  <c r="AB115" i="6"/>
  <c r="AB117" i="6"/>
  <c r="M18" i="8"/>
  <c r="M22" i="8"/>
  <c r="M26" i="8"/>
  <c r="M30" i="8"/>
  <c r="M34" i="8"/>
  <c r="M38" i="8"/>
  <c r="M42" i="8"/>
  <c r="M46" i="8"/>
  <c r="M50" i="8"/>
  <c r="M54" i="8"/>
  <c r="M58" i="8"/>
  <c r="M62" i="8"/>
  <c r="M66" i="8"/>
  <c r="M70" i="8"/>
  <c r="M74" i="8"/>
  <c r="M78" i="8"/>
  <c r="M82" i="8"/>
  <c r="M86" i="8"/>
  <c r="M90" i="8"/>
  <c r="M94" i="8"/>
  <c r="M98" i="8"/>
  <c r="M102" i="8"/>
  <c r="M106" i="8"/>
  <c r="M110" i="8"/>
  <c r="M114" i="8"/>
  <c r="M19" i="8"/>
  <c r="M23" i="8"/>
  <c r="M27" i="8"/>
  <c r="M31" i="8"/>
  <c r="M35" i="8"/>
  <c r="M39" i="8"/>
  <c r="M43" i="8"/>
  <c r="M47" i="8"/>
  <c r="M51" i="8"/>
  <c r="M55" i="8"/>
  <c r="M59" i="8"/>
  <c r="M63" i="8"/>
  <c r="M67" i="8"/>
  <c r="M71" i="8"/>
  <c r="M75" i="8"/>
  <c r="M79" i="8"/>
  <c r="M83" i="8"/>
  <c r="M87" i="8"/>
  <c r="M91" i="8"/>
  <c r="M95" i="8"/>
  <c r="M99" i="8"/>
  <c r="M103" i="8"/>
  <c r="M107" i="8"/>
  <c r="M111" i="8"/>
  <c r="M115" i="8"/>
  <c r="M20" i="8"/>
  <c r="M24" i="8"/>
  <c r="M28" i="8"/>
  <c r="M32" i="8"/>
  <c r="M36" i="8"/>
  <c r="M40" i="8"/>
  <c r="M44" i="8"/>
  <c r="M48" i="8"/>
  <c r="M52" i="8"/>
  <c r="M56" i="8"/>
  <c r="M60" i="8"/>
  <c r="M64" i="8"/>
  <c r="M68" i="8"/>
  <c r="M72" i="8"/>
  <c r="M76" i="8"/>
  <c r="M80" i="8"/>
  <c r="M84" i="8"/>
  <c r="M88" i="8"/>
  <c r="M92" i="8"/>
  <c r="M96" i="8"/>
  <c r="M100" i="8"/>
  <c r="M104" i="8"/>
  <c r="M108" i="8"/>
  <c r="M112" i="8"/>
  <c r="M116" i="8"/>
  <c r="M17" i="8"/>
  <c r="M21" i="8"/>
  <c r="M25" i="8"/>
  <c r="M29" i="8"/>
  <c r="M33" i="8"/>
  <c r="M37" i="8"/>
  <c r="M41" i="8"/>
  <c r="M45" i="8"/>
  <c r="M49" i="8"/>
  <c r="M53" i="8"/>
  <c r="M57" i="8"/>
  <c r="M61" i="8"/>
  <c r="M65" i="8"/>
  <c r="M69" i="8"/>
  <c r="M73" i="8"/>
  <c r="M77" i="8"/>
  <c r="M81" i="8"/>
  <c r="M85" i="8"/>
  <c r="M89" i="8"/>
  <c r="M93" i="8"/>
  <c r="M97" i="8"/>
  <c r="M101" i="8"/>
  <c r="M105" i="8"/>
  <c r="M109" i="8"/>
  <c r="M113" i="8"/>
  <c r="M117" i="8"/>
  <c r="J92" i="14"/>
  <c r="J13" i="10"/>
  <c r="J93" i="14"/>
  <c r="J13" i="11"/>
  <c r="J87" i="14"/>
  <c r="J13" i="9"/>
  <c r="N17" i="9"/>
  <c r="N19" i="9"/>
  <c r="N21" i="9"/>
  <c r="N23" i="9"/>
  <c r="N25" i="9"/>
  <c r="N27" i="9"/>
  <c r="N29" i="9"/>
  <c r="N31" i="9"/>
  <c r="N33" i="9"/>
  <c r="N35" i="9"/>
  <c r="N37" i="9"/>
  <c r="N39" i="9"/>
  <c r="N41" i="9"/>
  <c r="N43" i="9"/>
  <c r="N45" i="9"/>
  <c r="N47" i="9"/>
  <c r="N49" i="9"/>
  <c r="N51" i="9"/>
  <c r="N53" i="9"/>
  <c r="N55" i="9"/>
  <c r="N57" i="9"/>
  <c r="N59" i="9"/>
  <c r="N61" i="9"/>
  <c r="N63" i="9"/>
  <c r="N65" i="9"/>
  <c r="N67" i="9"/>
  <c r="N69" i="9"/>
  <c r="N71" i="9"/>
  <c r="N73" i="9"/>
  <c r="N75" i="9"/>
  <c r="N77" i="9"/>
  <c r="N79" i="9"/>
  <c r="N81" i="9"/>
  <c r="N83" i="9"/>
  <c r="N85" i="9"/>
  <c r="N87" i="9"/>
  <c r="N89" i="9"/>
  <c r="N91" i="9"/>
  <c r="N93" i="9"/>
  <c r="N95" i="9"/>
  <c r="N97" i="9"/>
  <c r="N99" i="9"/>
  <c r="N101" i="9"/>
  <c r="N103" i="9"/>
  <c r="N105" i="9"/>
  <c r="N107" i="9"/>
  <c r="N109" i="9"/>
  <c r="N111" i="9"/>
  <c r="N113" i="9"/>
  <c r="N115" i="9"/>
  <c r="N18" i="9"/>
  <c r="N20" i="9"/>
  <c r="N22" i="9"/>
  <c r="N24" i="9"/>
  <c r="N26" i="9"/>
  <c r="N28" i="9"/>
  <c r="N30" i="9"/>
  <c r="N32" i="9"/>
  <c r="N34" i="9"/>
  <c r="N36" i="9"/>
  <c r="N38" i="9"/>
  <c r="N40" i="9"/>
  <c r="N42" i="9"/>
  <c r="N44" i="9"/>
  <c r="N46" i="9"/>
  <c r="N48" i="9"/>
  <c r="N50" i="9"/>
  <c r="N52" i="9"/>
  <c r="N54" i="9"/>
  <c r="N56" i="9"/>
  <c r="N58" i="9"/>
  <c r="N60" i="9"/>
  <c r="N62" i="9"/>
  <c r="N64" i="9"/>
  <c r="N66" i="9"/>
  <c r="N68" i="9"/>
  <c r="N70" i="9"/>
  <c r="N72" i="9"/>
  <c r="N74" i="9"/>
  <c r="N76" i="9"/>
  <c r="N78" i="9"/>
  <c r="N86" i="9"/>
  <c r="N94" i="9"/>
  <c r="N102" i="9"/>
  <c r="N110" i="9"/>
  <c r="N84" i="9"/>
  <c r="N92" i="9"/>
  <c r="N100" i="9"/>
  <c r="N108" i="9"/>
  <c r="N116" i="9"/>
  <c r="N82" i="9"/>
  <c r="N90" i="9"/>
  <c r="N98" i="9"/>
  <c r="N106" i="9"/>
  <c r="N114" i="9"/>
  <c r="N96" i="9"/>
  <c r="N104" i="9"/>
  <c r="N80" i="9"/>
  <c r="N112" i="9"/>
  <c r="N88" i="9"/>
  <c r="N117" i="9"/>
  <c r="AC17" i="7"/>
  <c r="AC21" i="7"/>
  <c r="AC25" i="7"/>
  <c r="AC29" i="7"/>
  <c r="AC33" i="7"/>
  <c r="AC37" i="7"/>
  <c r="AC41" i="7"/>
  <c r="AC45" i="7"/>
  <c r="AC49" i="7"/>
  <c r="AC53" i="7"/>
  <c r="AC57" i="7"/>
  <c r="AC61" i="7"/>
  <c r="AC65" i="7"/>
  <c r="AC69" i="7"/>
  <c r="AC73" i="7"/>
  <c r="AC77" i="7"/>
  <c r="AC81" i="7"/>
  <c r="AC85" i="7"/>
  <c r="AC89" i="7"/>
  <c r="AC93" i="7"/>
  <c r="AC97" i="7"/>
  <c r="AC101" i="7"/>
  <c r="AC105" i="7"/>
  <c r="AC109" i="7"/>
  <c r="AC113" i="7"/>
  <c r="AC18" i="7"/>
  <c r="AC22" i="7"/>
  <c r="AC26" i="7"/>
  <c r="AC30" i="7"/>
  <c r="AC34" i="7"/>
  <c r="AC38" i="7"/>
  <c r="AC42" i="7"/>
  <c r="AC46" i="7"/>
  <c r="AC50" i="7"/>
  <c r="AC54" i="7"/>
  <c r="AC58" i="7"/>
  <c r="AC62" i="7"/>
  <c r="AC66" i="7"/>
  <c r="AC70" i="7"/>
  <c r="AC74" i="7"/>
  <c r="AC78" i="7"/>
  <c r="AC82" i="7"/>
  <c r="AC86" i="7"/>
  <c r="AC90" i="7"/>
  <c r="AC94" i="7"/>
  <c r="AC98" i="7"/>
  <c r="AC102" i="7"/>
  <c r="AC106" i="7"/>
  <c r="AC110" i="7"/>
  <c r="AC114" i="7"/>
  <c r="AC19" i="7"/>
  <c r="AC23" i="7"/>
  <c r="AC27" i="7"/>
  <c r="AC31" i="7"/>
  <c r="AC35" i="7"/>
  <c r="AC39" i="7"/>
  <c r="AC43" i="7"/>
  <c r="AC47" i="7"/>
  <c r="AC51" i="7"/>
  <c r="AC55" i="7"/>
  <c r="AC59" i="7"/>
  <c r="AC63" i="7"/>
  <c r="AC67" i="7"/>
  <c r="AC71" i="7"/>
  <c r="AC75" i="7"/>
  <c r="AC79" i="7"/>
  <c r="AC83" i="7"/>
  <c r="AC87" i="7"/>
  <c r="AC91" i="7"/>
  <c r="AC95" i="7"/>
  <c r="AC99" i="7"/>
  <c r="AC103" i="7"/>
  <c r="AC107" i="7"/>
  <c r="AC111" i="7"/>
  <c r="AC115" i="7"/>
  <c r="AC20" i="7"/>
  <c r="AC24" i="7"/>
  <c r="AC28" i="7"/>
  <c r="AC32" i="7"/>
  <c r="AC36" i="7"/>
  <c r="AC40" i="7"/>
  <c r="AC44" i="7"/>
  <c r="AC48" i="7"/>
  <c r="AC52" i="7"/>
  <c r="AC56" i="7"/>
  <c r="AC60" i="7"/>
  <c r="AC64" i="7"/>
  <c r="AC68" i="7"/>
  <c r="AC72" i="7"/>
  <c r="AC76" i="7"/>
  <c r="AC80" i="7"/>
  <c r="AC84" i="7"/>
  <c r="AC88" i="7"/>
  <c r="AC92" i="7"/>
  <c r="AC96" i="7"/>
  <c r="AC100" i="7"/>
  <c r="AC104" i="7"/>
  <c r="AC108" i="7"/>
  <c r="AC112" i="7"/>
  <c r="AC116" i="7"/>
  <c r="AC117" i="7"/>
  <c r="AC18" i="11"/>
  <c r="AC22" i="11"/>
  <c r="AC26" i="11"/>
  <c r="AC30" i="11"/>
  <c r="AC34" i="11"/>
  <c r="AC38" i="11"/>
  <c r="AC42" i="11"/>
  <c r="AC46" i="11"/>
  <c r="AC50" i="11"/>
  <c r="AC54" i="11"/>
  <c r="AC58" i="11"/>
  <c r="AC62" i="11"/>
  <c r="AC66" i="11"/>
  <c r="AC70" i="11"/>
  <c r="AC74" i="11"/>
  <c r="AC78" i="11"/>
  <c r="AC82" i="11"/>
  <c r="AC86" i="11"/>
  <c r="AC90" i="11"/>
  <c r="AC94" i="11"/>
  <c r="AC98" i="11"/>
  <c r="AC102" i="11"/>
  <c r="AC106" i="11"/>
  <c r="AC110" i="11"/>
  <c r="AC114" i="11"/>
  <c r="AC19" i="11"/>
  <c r="AC23" i="11"/>
  <c r="AC27" i="11"/>
  <c r="AC31" i="11"/>
  <c r="AC35" i="11"/>
  <c r="AC39" i="11"/>
  <c r="AC43" i="11"/>
  <c r="AC47" i="11"/>
  <c r="AC51" i="11"/>
  <c r="AC55" i="11"/>
  <c r="AC59" i="11"/>
  <c r="AC63" i="11"/>
  <c r="AC67" i="11"/>
  <c r="AC71" i="11"/>
  <c r="AC75" i="11"/>
  <c r="AC79" i="11"/>
  <c r="AC83" i="11"/>
  <c r="AC87" i="11"/>
  <c r="AC91" i="11"/>
  <c r="AC95" i="11"/>
  <c r="AC99" i="11"/>
  <c r="AC103" i="11"/>
  <c r="AC107" i="11"/>
  <c r="AC111" i="11"/>
  <c r="AC115" i="11"/>
  <c r="AC20" i="11"/>
  <c r="AC24" i="11"/>
  <c r="AC28" i="11"/>
  <c r="AC32" i="11"/>
  <c r="AC36" i="11"/>
  <c r="AC40" i="11"/>
  <c r="AC44" i="11"/>
  <c r="AC48" i="11"/>
  <c r="AC52" i="11"/>
  <c r="AC56" i="11"/>
  <c r="AC60" i="11"/>
  <c r="AC64" i="11"/>
  <c r="AC68" i="11"/>
  <c r="AC72" i="11"/>
  <c r="AC76" i="11"/>
  <c r="AC80" i="11"/>
  <c r="AC84" i="11"/>
  <c r="AC88" i="11"/>
  <c r="AC92" i="11"/>
  <c r="AC96" i="11"/>
  <c r="AC100" i="11"/>
  <c r="AC104" i="11"/>
  <c r="AC108" i="11"/>
  <c r="AC112" i="11"/>
  <c r="AC116" i="11"/>
  <c r="AC17" i="11"/>
  <c r="AC21" i="11"/>
  <c r="AC25" i="11"/>
  <c r="AC29" i="11"/>
  <c r="AC33" i="11"/>
  <c r="AC37" i="11"/>
  <c r="AC41" i="11"/>
  <c r="AC45" i="11"/>
  <c r="AC49" i="11"/>
  <c r="AC53" i="11"/>
  <c r="AC57" i="11"/>
  <c r="AC61" i="11"/>
  <c r="AC65" i="11"/>
  <c r="AC69" i="11"/>
  <c r="AC73" i="11"/>
  <c r="AC77" i="11"/>
  <c r="AC81" i="11"/>
  <c r="AC85" i="11"/>
  <c r="AC89" i="11"/>
  <c r="AC93" i="11"/>
  <c r="AC97" i="11"/>
  <c r="AC101" i="11"/>
  <c r="AC105" i="11"/>
  <c r="AC109" i="11"/>
  <c r="AC113" i="11"/>
  <c r="AC117" i="11"/>
  <c r="N18" i="11"/>
  <c r="N22" i="11"/>
  <c r="N26" i="11"/>
  <c r="N30" i="11"/>
  <c r="N34" i="11"/>
  <c r="N38" i="11"/>
  <c r="N42" i="11"/>
  <c r="N46" i="11"/>
  <c r="N50" i="11"/>
  <c r="N54" i="11"/>
  <c r="N58" i="11"/>
  <c r="N62" i="11"/>
  <c r="N66" i="11"/>
  <c r="N70" i="11"/>
  <c r="N74" i="11"/>
  <c r="N78" i="11"/>
  <c r="N82" i="11"/>
  <c r="N86" i="11"/>
  <c r="N90" i="11"/>
  <c r="N94" i="11"/>
  <c r="N98" i="11"/>
  <c r="N102" i="11"/>
  <c r="N106" i="11"/>
  <c r="N110" i="11"/>
  <c r="N114" i="11"/>
  <c r="N19" i="11"/>
  <c r="N23" i="11"/>
  <c r="N27" i="11"/>
  <c r="N31" i="11"/>
  <c r="N35" i="11"/>
  <c r="N39" i="11"/>
  <c r="N43" i="11"/>
  <c r="N47" i="11"/>
  <c r="N51" i="11"/>
  <c r="N55" i="11"/>
  <c r="N59" i="11"/>
  <c r="N63" i="11"/>
  <c r="N67" i="11"/>
  <c r="N71" i="11"/>
  <c r="N75" i="11"/>
  <c r="N79" i="11"/>
  <c r="N83" i="11"/>
  <c r="N87" i="11"/>
  <c r="N91" i="11"/>
  <c r="N95" i="11"/>
  <c r="N99" i="11"/>
  <c r="N103" i="11"/>
  <c r="N107" i="11"/>
  <c r="N111" i="11"/>
  <c r="N115" i="11"/>
  <c r="N20" i="11"/>
  <c r="N24" i="11"/>
  <c r="N28" i="11"/>
  <c r="N32" i="11"/>
  <c r="N36" i="11"/>
  <c r="N40" i="11"/>
  <c r="N44" i="11"/>
  <c r="N48" i="11"/>
  <c r="N52" i="11"/>
  <c r="N56" i="11"/>
  <c r="N60" i="11"/>
  <c r="N64" i="11"/>
  <c r="N68" i="11"/>
  <c r="N72" i="11"/>
  <c r="N76" i="11"/>
  <c r="N80" i="11"/>
  <c r="N84" i="11"/>
  <c r="N88" i="11"/>
  <c r="N92" i="11"/>
  <c r="N96" i="11"/>
  <c r="N100" i="11"/>
  <c r="N104" i="11"/>
  <c r="N108" i="11"/>
  <c r="N112" i="11"/>
  <c r="N116" i="11"/>
  <c r="N17" i="11"/>
  <c r="N21" i="11"/>
  <c r="N25" i="11"/>
  <c r="N29" i="11"/>
  <c r="N33" i="11"/>
  <c r="N37" i="11"/>
  <c r="N41" i="11"/>
  <c r="N45" i="11"/>
  <c r="N49" i="11"/>
  <c r="N53" i="11"/>
  <c r="N57" i="11"/>
  <c r="N61" i="11"/>
  <c r="N65" i="11"/>
  <c r="N69" i="11"/>
  <c r="N73" i="11"/>
  <c r="N77" i="11"/>
  <c r="N81" i="11"/>
  <c r="N85" i="11"/>
  <c r="N89" i="11"/>
  <c r="N93" i="11"/>
  <c r="N97" i="11"/>
  <c r="N101" i="11"/>
  <c r="N105" i="11"/>
  <c r="N109" i="11"/>
  <c r="N113" i="11"/>
  <c r="N117" i="11"/>
  <c r="N20" i="7"/>
  <c r="N24" i="7"/>
  <c r="N28" i="7"/>
  <c r="N32" i="7"/>
  <c r="N36" i="7"/>
  <c r="N40" i="7"/>
  <c r="N44" i="7"/>
  <c r="N48" i="7"/>
  <c r="N52" i="7"/>
  <c r="N56" i="7"/>
  <c r="N60" i="7"/>
  <c r="N64" i="7"/>
  <c r="N68" i="7"/>
  <c r="N72" i="7"/>
  <c r="N76" i="7"/>
  <c r="N80" i="7"/>
  <c r="N84" i="7"/>
  <c r="N88" i="7"/>
  <c r="N92" i="7"/>
  <c r="N96" i="7"/>
  <c r="N100" i="7"/>
  <c r="N104" i="7"/>
  <c r="N108" i="7"/>
  <c r="N112" i="7"/>
  <c r="N116" i="7"/>
  <c r="N17" i="7"/>
  <c r="N21" i="7"/>
  <c r="N25" i="7"/>
  <c r="N29" i="7"/>
  <c r="N33" i="7"/>
  <c r="N37" i="7"/>
  <c r="N41" i="7"/>
  <c r="N45" i="7"/>
  <c r="N49" i="7"/>
  <c r="N53" i="7"/>
  <c r="N57" i="7"/>
  <c r="N61" i="7"/>
  <c r="N65" i="7"/>
  <c r="N69" i="7"/>
  <c r="N73" i="7"/>
  <c r="N77" i="7"/>
  <c r="N81" i="7"/>
  <c r="N85" i="7"/>
  <c r="N89" i="7"/>
  <c r="N93" i="7"/>
  <c r="N97" i="7"/>
  <c r="N101" i="7"/>
  <c r="N105" i="7"/>
  <c r="N109" i="7"/>
  <c r="N113" i="7"/>
  <c r="N19" i="7"/>
  <c r="N27" i="7"/>
  <c r="N35" i="7"/>
  <c r="N43" i="7"/>
  <c r="N51" i="7"/>
  <c r="N59" i="7"/>
  <c r="N67" i="7"/>
  <c r="N75" i="7"/>
  <c r="N83" i="7"/>
  <c r="N91" i="7"/>
  <c r="N99" i="7"/>
  <c r="N107" i="7"/>
  <c r="N115" i="7"/>
  <c r="N22" i="7"/>
  <c r="N30" i="7"/>
  <c r="N38" i="7"/>
  <c r="N46" i="7"/>
  <c r="N54" i="7"/>
  <c r="N62" i="7"/>
  <c r="N70" i="7"/>
  <c r="N78" i="7"/>
  <c r="N86" i="7"/>
  <c r="N94" i="7"/>
  <c r="N102" i="7"/>
  <c r="N110" i="7"/>
  <c r="N23" i="7"/>
  <c r="N31" i="7"/>
  <c r="N39" i="7"/>
  <c r="N47" i="7"/>
  <c r="N55" i="7"/>
  <c r="N63" i="7"/>
  <c r="N71" i="7"/>
  <c r="N79" i="7"/>
  <c r="N87" i="7"/>
  <c r="N95" i="7"/>
  <c r="N103" i="7"/>
  <c r="N111" i="7"/>
  <c r="N18" i="7"/>
  <c r="N26" i="7"/>
  <c r="N34" i="7"/>
  <c r="N42" i="7"/>
  <c r="N50" i="7"/>
  <c r="N58" i="7"/>
  <c r="N66" i="7"/>
  <c r="N74" i="7"/>
  <c r="N82" i="7"/>
  <c r="N90" i="7"/>
  <c r="N98" i="7"/>
  <c r="N106" i="7"/>
  <c r="N114" i="7"/>
  <c r="N117" i="7"/>
  <c r="AA118" i="11"/>
  <c r="K10" i="11" s="1"/>
  <c r="K105" i="14" s="1"/>
  <c r="I96" i="14"/>
  <c r="I5" i="14" s="1"/>
  <c r="L118" i="12"/>
  <c r="K9" i="12" s="1"/>
  <c r="J90" i="14"/>
  <c r="J13" i="3"/>
  <c r="J88" i="14"/>
  <c r="J13" i="7"/>
  <c r="AA118" i="13"/>
  <c r="K10" i="13" s="1"/>
  <c r="K107" i="14" s="1"/>
  <c r="AA118" i="8"/>
  <c r="K10" i="8" s="1"/>
  <c r="K101" i="14" s="1"/>
  <c r="L10" i="16"/>
  <c r="L13" i="16" s="1"/>
  <c r="L22" i="16" s="1"/>
  <c r="M17" i="13"/>
  <c r="M21" i="13"/>
  <c r="M25" i="13"/>
  <c r="M18" i="13"/>
  <c r="M22" i="13"/>
  <c r="M26" i="13"/>
  <c r="M30" i="13"/>
  <c r="M34" i="13"/>
  <c r="M38" i="13"/>
  <c r="M42" i="13"/>
  <c r="M46" i="13"/>
  <c r="M50" i="13"/>
  <c r="M54" i="13"/>
  <c r="M58" i="13"/>
  <c r="M62" i="13"/>
  <c r="M66" i="13"/>
  <c r="M70" i="13"/>
  <c r="M74" i="13"/>
  <c r="M78" i="13"/>
  <c r="M82" i="13"/>
  <c r="M86" i="13"/>
  <c r="M90" i="13"/>
  <c r="M94" i="13"/>
  <c r="M98" i="13"/>
  <c r="M102" i="13"/>
  <c r="M106" i="13"/>
  <c r="M110" i="13"/>
  <c r="M114" i="13"/>
  <c r="M19" i="13"/>
  <c r="M23" i="13"/>
  <c r="M27" i="13"/>
  <c r="M31" i="13"/>
  <c r="M35" i="13"/>
  <c r="M39" i="13"/>
  <c r="M43" i="13"/>
  <c r="M47" i="13"/>
  <c r="M51" i="13"/>
  <c r="M55" i="13"/>
  <c r="M59" i="13"/>
  <c r="M63" i="13"/>
  <c r="M67" i="13"/>
  <c r="M71" i="13"/>
  <c r="M75" i="13"/>
  <c r="M79" i="13"/>
  <c r="M83" i="13"/>
  <c r="M87" i="13"/>
  <c r="M91" i="13"/>
  <c r="M95" i="13"/>
  <c r="M99" i="13"/>
  <c r="M103" i="13"/>
  <c r="M107" i="13"/>
  <c r="M111" i="13"/>
  <c r="M115" i="13"/>
  <c r="M20" i="13"/>
  <c r="M24" i="13"/>
  <c r="M28" i="13"/>
  <c r="M32" i="13"/>
  <c r="M36" i="13"/>
  <c r="M40" i="13"/>
  <c r="M44" i="13"/>
  <c r="M48" i="13"/>
  <c r="M52" i="13"/>
  <c r="M56" i="13"/>
  <c r="M60" i="13"/>
  <c r="M64" i="13"/>
  <c r="M68" i="13"/>
  <c r="M72" i="13"/>
  <c r="M76" i="13"/>
  <c r="M80" i="13"/>
  <c r="M84" i="13"/>
  <c r="M88" i="13"/>
  <c r="M92" i="13"/>
  <c r="M96" i="13"/>
  <c r="M100" i="13"/>
  <c r="M104" i="13"/>
  <c r="M108" i="13"/>
  <c r="M112" i="13"/>
  <c r="M116" i="13"/>
  <c r="M37" i="13"/>
  <c r="M53" i="13"/>
  <c r="M69" i="13"/>
  <c r="M85" i="13"/>
  <c r="M101" i="13"/>
  <c r="M41" i="13"/>
  <c r="M57" i="13"/>
  <c r="M73" i="13"/>
  <c r="M89" i="13"/>
  <c r="M105" i="13"/>
  <c r="M29" i="13"/>
  <c r="M45" i="13"/>
  <c r="M61" i="13"/>
  <c r="M77" i="13"/>
  <c r="M93" i="13"/>
  <c r="M109" i="13"/>
  <c r="M33" i="13"/>
  <c r="M49" i="13"/>
  <c r="M65" i="13"/>
  <c r="M81" i="13"/>
  <c r="M97" i="13"/>
  <c r="M113" i="13"/>
  <c r="M117" i="13"/>
  <c r="AB18" i="10"/>
  <c r="AB22" i="10"/>
  <c r="AB26" i="10"/>
  <c r="AB30" i="10"/>
  <c r="AB34" i="10"/>
  <c r="AB38" i="10"/>
  <c r="AB42" i="10"/>
  <c r="AB46" i="10"/>
  <c r="AB50" i="10"/>
  <c r="AB54" i="10"/>
  <c r="AB58" i="10"/>
  <c r="AB62" i="10"/>
  <c r="AB66" i="10"/>
  <c r="AB70" i="10"/>
  <c r="AB74" i="10"/>
  <c r="AB78" i="10"/>
  <c r="AB82" i="10"/>
  <c r="AB86" i="10"/>
  <c r="AB90" i="10"/>
  <c r="AB94" i="10"/>
  <c r="AB98" i="10"/>
  <c r="AB102" i="10"/>
  <c r="AB106" i="10"/>
  <c r="AB110" i="10"/>
  <c r="AB114" i="10"/>
  <c r="AB19" i="10"/>
  <c r="AB23" i="10"/>
  <c r="AB27" i="10"/>
  <c r="AB31" i="10"/>
  <c r="AB35" i="10"/>
  <c r="AB39" i="10"/>
  <c r="AB43" i="10"/>
  <c r="AB47" i="10"/>
  <c r="AB51" i="10"/>
  <c r="AB55" i="10"/>
  <c r="AB59" i="10"/>
  <c r="AB63" i="10"/>
  <c r="AB67" i="10"/>
  <c r="AB71" i="10"/>
  <c r="AB75" i="10"/>
  <c r="AB79" i="10"/>
  <c r="AB83" i="10"/>
  <c r="AB87" i="10"/>
  <c r="AB91" i="10"/>
  <c r="AB95" i="10"/>
  <c r="AB99" i="10"/>
  <c r="AB103" i="10"/>
  <c r="AB107" i="10"/>
  <c r="AB111" i="10"/>
  <c r="AB115" i="10"/>
  <c r="AB20" i="10"/>
  <c r="AB24" i="10"/>
  <c r="AB28" i="10"/>
  <c r="AB32" i="10"/>
  <c r="AB36" i="10"/>
  <c r="AB40" i="10"/>
  <c r="AB44" i="10"/>
  <c r="AB48" i="10"/>
  <c r="AB52" i="10"/>
  <c r="AB56" i="10"/>
  <c r="AB60" i="10"/>
  <c r="AB64" i="10"/>
  <c r="AB68" i="10"/>
  <c r="AB72" i="10"/>
  <c r="AB76" i="10"/>
  <c r="AB80" i="10"/>
  <c r="AB84" i="10"/>
  <c r="AB88" i="10"/>
  <c r="AB92" i="10"/>
  <c r="AB96" i="10"/>
  <c r="AB100" i="10"/>
  <c r="AB104" i="10"/>
  <c r="AB108" i="10"/>
  <c r="AB112" i="10"/>
  <c r="AB116" i="10"/>
  <c r="AB17" i="10"/>
  <c r="AB21" i="10"/>
  <c r="AB25" i="10"/>
  <c r="AB29" i="10"/>
  <c r="AB33" i="10"/>
  <c r="AB37" i="10"/>
  <c r="AB41" i="10"/>
  <c r="AB45" i="10"/>
  <c r="AB49" i="10"/>
  <c r="AB53" i="10"/>
  <c r="AB57" i="10"/>
  <c r="AB61" i="10"/>
  <c r="AB65" i="10"/>
  <c r="AB69" i="10"/>
  <c r="AB73" i="10"/>
  <c r="AB77" i="10"/>
  <c r="AB81" i="10"/>
  <c r="AB85" i="10"/>
  <c r="AB89" i="10"/>
  <c r="AB93" i="10"/>
  <c r="AB97" i="10"/>
  <c r="AB101" i="10"/>
  <c r="AB105" i="10"/>
  <c r="AB109" i="10"/>
  <c r="AB113" i="10"/>
  <c r="AB117" i="10"/>
  <c r="M18" i="9"/>
  <c r="M20" i="9"/>
  <c r="M22" i="9"/>
  <c r="M24" i="9"/>
  <c r="M26" i="9"/>
  <c r="M28" i="9"/>
  <c r="M30" i="9"/>
  <c r="M32" i="9"/>
  <c r="M34" i="9"/>
  <c r="M36" i="9"/>
  <c r="M38" i="9"/>
  <c r="M40" i="9"/>
  <c r="M42" i="9"/>
  <c r="M44" i="9"/>
  <c r="M46" i="9"/>
  <c r="M48" i="9"/>
  <c r="M50" i="9"/>
  <c r="M52" i="9"/>
  <c r="M54" i="9"/>
  <c r="M56" i="9"/>
  <c r="M58" i="9"/>
  <c r="M60" i="9"/>
  <c r="M62" i="9"/>
  <c r="M64" i="9"/>
  <c r="M66" i="9"/>
  <c r="M68" i="9"/>
  <c r="M70" i="9"/>
  <c r="M72" i="9"/>
  <c r="M74" i="9"/>
  <c r="M76" i="9"/>
  <c r="M78" i="9"/>
  <c r="M80" i="9"/>
  <c r="M82" i="9"/>
  <c r="M84" i="9"/>
  <c r="M86" i="9"/>
  <c r="M88" i="9"/>
  <c r="M90" i="9"/>
  <c r="M92" i="9"/>
  <c r="M94" i="9"/>
  <c r="M96" i="9"/>
  <c r="M23" i="9"/>
  <c r="M31" i="9"/>
  <c r="M39" i="9"/>
  <c r="M47" i="9"/>
  <c r="M55" i="9"/>
  <c r="M63" i="9"/>
  <c r="M71" i="9"/>
  <c r="M79" i="9"/>
  <c r="M87" i="9"/>
  <c r="M95" i="9"/>
  <c r="M21" i="9"/>
  <c r="M29" i="9"/>
  <c r="M37" i="9"/>
  <c r="M45" i="9"/>
  <c r="M53" i="9"/>
  <c r="M61" i="9"/>
  <c r="M69" i="9"/>
  <c r="M77" i="9"/>
  <c r="M85" i="9"/>
  <c r="M93" i="9"/>
  <c r="M98" i="9"/>
  <c r="M100" i="9"/>
  <c r="M102" i="9"/>
  <c r="M104" i="9"/>
  <c r="M106" i="9"/>
  <c r="M108" i="9"/>
  <c r="M110" i="9"/>
  <c r="M112" i="9"/>
  <c r="M114" i="9"/>
  <c r="M116" i="9"/>
  <c r="M19" i="9"/>
  <c r="M27" i="9"/>
  <c r="M35" i="9"/>
  <c r="M43" i="9"/>
  <c r="M51" i="9"/>
  <c r="M59" i="9"/>
  <c r="M67" i="9"/>
  <c r="M75" i="9"/>
  <c r="M83" i="9"/>
  <c r="M91" i="9"/>
  <c r="M17" i="9"/>
  <c r="M25" i="9"/>
  <c r="M33" i="9"/>
  <c r="M41" i="9"/>
  <c r="M49" i="9"/>
  <c r="M57" i="9"/>
  <c r="M65" i="9"/>
  <c r="M73" i="9"/>
  <c r="M81" i="9"/>
  <c r="M89" i="9"/>
  <c r="M97" i="9"/>
  <c r="M99" i="9"/>
  <c r="M101" i="9"/>
  <c r="M103" i="9"/>
  <c r="M105" i="9"/>
  <c r="M107" i="9"/>
  <c r="M109" i="9"/>
  <c r="M111" i="9"/>
  <c r="M113" i="9"/>
  <c r="M115" i="9"/>
  <c r="M117" i="9"/>
  <c r="M19" i="3"/>
  <c r="M23" i="3"/>
  <c r="M27" i="3"/>
  <c r="M31" i="3"/>
  <c r="M35" i="3"/>
  <c r="M39" i="3"/>
  <c r="M43" i="3"/>
  <c r="M47" i="3"/>
  <c r="M51" i="3"/>
  <c r="M55" i="3"/>
  <c r="M59" i="3"/>
  <c r="M63" i="3"/>
  <c r="M67" i="3"/>
  <c r="M71" i="3"/>
  <c r="M75" i="3"/>
  <c r="M79" i="3"/>
  <c r="M83" i="3"/>
  <c r="M87" i="3"/>
  <c r="M91" i="3"/>
  <c r="M95" i="3"/>
  <c r="M99" i="3"/>
  <c r="M103" i="3"/>
  <c r="M107" i="3"/>
  <c r="M111" i="3"/>
  <c r="M115" i="3"/>
  <c r="M20" i="3"/>
  <c r="M24" i="3"/>
  <c r="M28" i="3"/>
  <c r="M32" i="3"/>
  <c r="M36" i="3"/>
  <c r="M40" i="3"/>
  <c r="M44" i="3"/>
  <c r="M48" i="3"/>
  <c r="M52" i="3"/>
  <c r="M56" i="3"/>
  <c r="M60" i="3"/>
  <c r="M64" i="3"/>
  <c r="M68" i="3"/>
  <c r="M72" i="3"/>
  <c r="M76" i="3"/>
  <c r="M80" i="3"/>
  <c r="M84" i="3"/>
  <c r="M88" i="3"/>
  <c r="M92" i="3"/>
  <c r="M96" i="3"/>
  <c r="M100" i="3"/>
  <c r="M104" i="3"/>
  <c r="M108" i="3"/>
  <c r="M112" i="3"/>
  <c r="M116" i="3"/>
  <c r="M17" i="3"/>
  <c r="M21" i="3"/>
  <c r="M25" i="3"/>
  <c r="M29" i="3"/>
  <c r="M33" i="3"/>
  <c r="M37" i="3"/>
  <c r="M41" i="3"/>
  <c r="M45" i="3"/>
  <c r="M49" i="3"/>
  <c r="M53" i="3"/>
  <c r="M57" i="3"/>
  <c r="M61" i="3"/>
  <c r="M65" i="3"/>
  <c r="M69" i="3"/>
  <c r="M73" i="3"/>
  <c r="M77" i="3"/>
  <c r="M81" i="3"/>
  <c r="M85" i="3"/>
  <c r="M89" i="3"/>
  <c r="M93" i="3"/>
  <c r="M97" i="3"/>
  <c r="M101" i="3"/>
  <c r="M105" i="3"/>
  <c r="M109" i="3"/>
  <c r="M113" i="3"/>
  <c r="M18" i="3"/>
  <c r="M22" i="3"/>
  <c r="M26" i="3"/>
  <c r="M30" i="3"/>
  <c r="M34" i="3"/>
  <c r="M38" i="3"/>
  <c r="M42" i="3"/>
  <c r="M46" i="3"/>
  <c r="M50" i="3"/>
  <c r="M54" i="3"/>
  <c r="M58" i="3"/>
  <c r="M62" i="3"/>
  <c r="M66" i="3"/>
  <c r="M70" i="3"/>
  <c r="M74" i="3"/>
  <c r="M78" i="3"/>
  <c r="M82" i="3"/>
  <c r="M86" i="3"/>
  <c r="M90" i="3"/>
  <c r="M94" i="3"/>
  <c r="M98" i="3"/>
  <c r="M102" i="3"/>
  <c r="M106" i="3"/>
  <c r="M110" i="3"/>
  <c r="M114" i="3"/>
  <c r="M117" i="3"/>
  <c r="M18" i="7"/>
  <c r="M22" i="7"/>
  <c r="M26" i="7"/>
  <c r="M30" i="7"/>
  <c r="M34" i="7"/>
  <c r="M38" i="7"/>
  <c r="M42" i="7"/>
  <c r="M46" i="7"/>
  <c r="M50" i="7"/>
  <c r="M54" i="7"/>
  <c r="M58" i="7"/>
  <c r="M62" i="7"/>
  <c r="M66" i="7"/>
  <c r="M70" i="7"/>
  <c r="M74" i="7"/>
  <c r="M78" i="7"/>
  <c r="M82" i="7"/>
  <c r="M86" i="7"/>
  <c r="M90" i="7"/>
  <c r="M94" i="7"/>
  <c r="M98" i="7"/>
  <c r="M102" i="7"/>
  <c r="M106" i="7"/>
  <c r="M110" i="7"/>
  <c r="M114" i="7"/>
  <c r="M19" i="7"/>
  <c r="M23" i="7"/>
  <c r="M27" i="7"/>
  <c r="M31" i="7"/>
  <c r="M35" i="7"/>
  <c r="M39" i="7"/>
  <c r="M43" i="7"/>
  <c r="M47" i="7"/>
  <c r="M51" i="7"/>
  <c r="M55" i="7"/>
  <c r="M59" i="7"/>
  <c r="M63" i="7"/>
  <c r="M67" i="7"/>
  <c r="M71" i="7"/>
  <c r="M75" i="7"/>
  <c r="M79" i="7"/>
  <c r="M83" i="7"/>
  <c r="M87" i="7"/>
  <c r="M91" i="7"/>
  <c r="M95" i="7"/>
  <c r="M99" i="7"/>
  <c r="M103" i="7"/>
  <c r="M107" i="7"/>
  <c r="M111" i="7"/>
  <c r="M115" i="7"/>
  <c r="M17" i="7"/>
  <c r="M25" i="7"/>
  <c r="M33" i="7"/>
  <c r="M41" i="7"/>
  <c r="M49" i="7"/>
  <c r="M57" i="7"/>
  <c r="M65" i="7"/>
  <c r="M73" i="7"/>
  <c r="M81" i="7"/>
  <c r="M89" i="7"/>
  <c r="M97" i="7"/>
  <c r="M105" i="7"/>
  <c r="M113" i="7"/>
  <c r="M20" i="7"/>
  <c r="M28" i="7"/>
  <c r="M36" i="7"/>
  <c r="M44" i="7"/>
  <c r="M52" i="7"/>
  <c r="M60" i="7"/>
  <c r="M68" i="7"/>
  <c r="M76" i="7"/>
  <c r="M84" i="7"/>
  <c r="M92" i="7"/>
  <c r="M100" i="7"/>
  <c r="M108" i="7"/>
  <c r="M116" i="7"/>
  <c r="M21" i="7"/>
  <c r="M29" i="7"/>
  <c r="M37" i="7"/>
  <c r="M45" i="7"/>
  <c r="M53" i="7"/>
  <c r="M61" i="7"/>
  <c r="M69" i="7"/>
  <c r="M77" i="7"/>
  <c r="M85" i="7"/>
  <c r="M93" i="7"/>
  <c r="M101" i="7"/>
  <c r="M109" i="7"/>
  <c r="M24" i="7"/>
  <c r="M32" i="7"/>
  <c r="M40" i="7"/>
  <c r="M48" i="7"/>
  <c r="M56" i="7"/>
  <c r="M64" i="7"/>
  <c r="M72" i="7"/>
  <c r="M80" i="7"/>
  <c r="M88" i="7"/>
  <c r="M96" i="7"/>
  <c r="M104" i="7"/>
  <c r="M112" i="7"/>
  <c r="M117" i="7"/>
  <c r="AA118" i="10"/>
  <c r="K10" i="10" s="1"/>
  <c r="K104" i="14" s="1"/>
  <c r="AC18" i="13"/>
  <c r="AC22" i="13"/>
  <c r="AC26" i="13"/>
  <c r="AC30" i="13"/>
  <c r="AC34" i="13"/>
  <c r="AC38" i="13"/>
  <c r="AC42" i="13"/>
  <c r="AC46" i="13"/>
  <c r="AC50" i="13"/>
  <c r="AC54" i="13"/>
  <c r="AC58" i="13"/>
  <c r="AC62" i="13"/>
  <c r="AC66" i="13"/>
  <c r="AC70" i="13"/>
  <c r="AC74" i="13"/>
  <c r="AC78" i="13"/>
  <c r="AC82" i="13"/>
  <c r="AC86" i="13"/>
  <c r="AC90" i="13"/>
  <c r="AC94" i="13"/>
  <c r="AC98" i="13"/>
  <c r="AC102" i="13"/>
  <c r="AC106" i="13"/>
  <c r="AC110" i="13"/>
  <c r="AC114" i="13"/>
  <c r="AC19" i="13"/>
  <c r="AC23" i="13"/>
  <c r="AC27" i="13"/>
  <c r="AC31" i="13"/>
  <c r="AC35" i="13"/>
  <c r="AC39" i="13"/>
  <c r="AC43" i="13"/>
  <c r="AC47" i="13"/>
  <c r="AC51" i="13"/>
  <c r="AC55" i="13"/>
  <c r="AC59" i="13"/>
  <c r="AC63" i="13"/>
  <c r="AC67" i="13"/>
  <c r="AC71" i="13"/>
  <c r="AC75" i="13"/>
  <c r="AC79" i="13"/>
  <c r="AC83" i="13"/>
  <c r="AC87" i="13"/>
  <c r="AC91" i="13"/>
  <c r="AC95" i="13"/>
  <c r="AC99" i="13"/>
  <c r="AC103" i="13"/>
  <c r="AC107" i="13"/>
  <c r="AC111" i="13"/>
  <c r="AC115" i="13"/>
  <c r="AC20" i="13"/>
  <c r="AC24" i="13"/>
  <c r="AC28" i="13"/>
  <c r="AC32" i="13"/>
  <c r="AC36" i="13"/>
  <c r="AC40" i="13"/>
  <c r="AC44" i="13"/>
  <c r="AC48" i="13"/>
  <c r="AC52" i="13"/>
  <c r="AC56" i="13"/>
  <c r="AC60" i="13"/>
  <c r="AC64" i="13"/>
  <c r="AC68" i="13"/>
  <c r="AC72" i="13"/>
  <c r="AC76" i="13"/>
  <c r="AC80" i="13"/>
  <c r="AC84" i="13"/>
  <c r="AC88" i="13"/>
  <c r="AC92" i="13"/>
  <c r="AC96" i="13"/>
  <c r="AC100" i="13"/>
  <c r="AC104" i="13"/>
  <c r="AC108" i="13"/>
  <c r="AC112" i="13"/>
  <c r="AC116" i="13"/>
  <c r="AC17" i="13"/>
  <c r="AC21" i="13"/>
  <c r="AC25" i="13"/>
  <c r="AC29" i="13"/>
  <c r="AC33" i="13"/>
  <c r="AC37" i="13"/>
  <c r="AC41" i="13"/>
  <c r="AC45" i="13"/>
  <c r="AC49" i="13"/>
  <c r="AC53" i="13"/>
  <c r="AC57" i="13"/>
  <c r="AC61" i="13"/>
  <c r="AC65" i="13"/>
  <c r="AC69" i="13"/>
  <c r="AC73" i="13"/>
  <c r="AC77" i="13"/>
  <c r="AC81" i="13"/>
  <c r="AC85" i="13"/>
  <c r="AC89" i="13"/>
  <c r="AC93" i="13"/>
  <c r="AC97" i="13"/>
  <c r="AC101" i="13"/>
  <c r="AC105" i="13"/>
  <c r="AC109" i="13"/>
  <c r="AC113" i="13"/>
  <c r="AC117" i="13"/>
  <c r="N20" i="13"/>
  <c r="N24" i="13"/>
  <c r="N28" i="13"/>
  <c r="N32" i="13"/>
  <c r="N36" i="13"/>
  <c r="N40" i="13"/>
  <c r="N44" i="13"/>
  <c r="N48" i="13"/>
  <c r="N52" i="13"/>
  <c r="N56" i="13"/>
  <c r="N60" i="13"/>
  <c r="N64" i="13"/>
  <c r="N68" i="13"/>
  <c r="N72" i="13"/>
  <c r="N76" i="13"/>
  <c r="N80" i="13"/>
  <c r="N84" i="13"/>
  <c r="N88" i="13"/>
  <c r="N92" i="13"/>
  <c r="N96" i="13"/>
  <c r="N100" i="13"/>
  <c r="N104" i="13"/>
  <c r="N108" i="13"/>
  <c r="N112" i="13"/>
  <c r="N116" i="13"/>
  <c r="N17" i="13"/>
  <c r="N21" i="13"/>
  <c r="N25" i="13"/>
  <c r="N29" i="13"/>
  <c r="N33" i="13"/>
  <c r="N37" i="13"/>
  <c r="N41" i="13"/>
  <c r="N45" i="13"/>
  <c r="N49" i="13"/>
  <c r="N53" i="13"/>
  <c r="N57" i="13"/>
  <c r="N61" i="13"/>
  <c r="N65" i="13"/>
  <c r="N69" i="13"/>
  <c r="N73" i="13"/>
  <c r="N77" i="13"/>
  <c r="N81" i="13"/>
  <c r="N85" i="13"/>
  <c r="N89" i="13"/>
  <c r="N93" i="13"/>
  <c r="N97" i="13"/>
  <c r="N101" i="13"/>
  <c r="N105" i="13"/>
  <c r="N109" i="13"/>
  <c r="N113" i="13"/>
  <c r="N18" i="13"/>
  <c r="N22" i="13"/>
  <c r="N26" i="13"/>
  <c r="N30" i="13"/>
  <c r="N34" i="13"/>
  <c r="N38" i="13"/>
  <c r="N42" i="13"/>
  <c r="N46" i="13"/>
  <c r="N50" i="13"/>
  <c r="N54" i="13"/>
  <c r="N58" i="13"/>
  <c r="N62" i="13"/>
  <c r="N66" i="13"/>
  <c r="N70" i="13"/>
  <c r="N74" i="13"/>
  <c r="N78" i="13"/>
  <c r="N82" i="13"/>
  <c r="N86" i="13"/>
  <c r="N90" i="13"/>
  <c r="N94" i="13"/>
  <c r="N98" i="13"/>
  <c r="N102" i="13"/>
  <c r="N106" i="13"/>
  <c r="N110" i="13"/>
  <c r="N114" i="13"/>
  <c r="N31" i="13"/>
  <c r="N47" i="13"/>
  <c r="N63" i="13"/>
  <c r="N79" i="13"/>
  <c r="N95" i="13"/>
  <c r="N111" i="13"/>
  <c r="N19" i="13"/>
  <c r="N35" i="13"/>
  <c r="N51" i="13"/>
  <c r="N67" i="13"/>
  <c r="N83" i="13"/>
  <c r="N99" i="13"/>
  <c r="N115" i="13"/>
  <c r="N23" i="13"/>
  <c r="N39" i="13"/>
  <c r="N55" i="13"/>
  <c r="N71" i="13"/>
  <c r="N87" i="13"/>
  <c r="N103" i="13"/>
  <c r="N27" i="13"/>
  <c r="N43" i="13"/>
  <c r="N59" i="13"/>
  <c r="N75" i="13"/>
  <c r="N91" i="13"/>
  <c r="N107" i="13"/>
  <c r="N117" i="13"/>
  <c r="N20" i="8"/>
  <c r="N24" i="8"/>
  <c r="N28" i="8"/>
  <c r="N32" i="8"/>
  <c r="N36" i="8"/>
  <c r="N40" i="8"/>
  <c r="N44" i="8"/>
  <c r="N48" i="8"/>
  <c r="N52" i="8"/>
  <c r="N56" i="8"/>
  <c r="N60" i="8"/>
  <c r="N64" i="8"/>
  <c r="N68" i="8"/>
  <c r="N72" i="8"/>
  <c r="N76" i="8"/>
  <c r="N80" i="8"/>
  <c r="N84" i="8"/>
  <c r="N88" i="8"/>
  <c r="N92" i="8"/>
  <c r="N96" i="8"/>
  <c r="N100" i="8"/>
  <c r="N104" i="8"/>
  <c r="N108" i="8"/>
  <c r="N112" i="8"/>
  <c r="N116" i="8"/>
  <c r="N17" i="8"/>
  <c r="N21" i="8"/>
  <c r="N25" i="8"/>
  <c r="N29" i="8"/>
  <c r="N33" i="8"/>
  <c r="N37" i="8"/>
  <c r="N41" i="8"/>
  <c r="N45" i="8"/>
  <c r="N49" i="8"/>
  <c r="N53" i="8"/>
  <c r="N57" i="8"/>
  <c r="N61" i="8"/>
  <c r="N65" i="8"/>
  <c r="N69" i="8"/>
  <c r="N73" i="8"/>
  <c r="N77" i="8"/>
  <c r="N81" i="8"/>
  <c r="N85" i="8"/>
  <c r="N89" i="8"/>
  <c r="N93" i="8"/>
  <c r="N97" i="8"/>
  <c r="N101" i="8"/>
  <c r="N105" i="8"/>
  <c r="N109" i="8"/>
  <c r="N113" i="8"/>
  <c r="N18" i="8"/>
  <c r="N22" i="8"/>
  <c r="N26" i="8"/>
  <c r="N30" i="8"/>
  <c r="N34" i="8"/>
  <c r="N38" i="8"/>
  <c r="N42" i="8"/>
  <c r="N46" i="8"/>
  <c r="N50" i="8"/>
  <c r="N54" i="8"/>
  <c r="N58" i="8"/>
  <c r="N62" i="8"/>
  <c r="N66" i="8"/>
  <c r="N70" i="8"/>
  <c r="N74" i="8"/>
  <c r="N78" i="8"/>
  <c r="N82" i="8"/>
  <c r="N86" i="8"/>
  <c r="N90" i="8"/>
  <c r="N94" i="8"/>
  <c r="N98" i="8"/>
  <c r="N102" i="8"/>
  <c r="N106" i="8"/>
  <c r="N110" i="8"/>
  <c r="N114" i="8"/>
  <c r="N19" i="8"/>
  <c r="N23" i="8"/>
  <c r="N27" i="8"/>
  <c r="N31" i="8"/>
  <c r="N35" i="8"/>
  <c r="N39" i="8"/>
  <c r="N43" i="8"/>
  <c r="N47" i="8"/>
  <c r="N51" i="8"/>
  <c r="N55" i="8"/>
  <c r="N59" i="8"/>
  <c r="N63" i="8"/>
  <c r="N67" i="8"/>
  <c r="N71" i="8"/>
  <c r="N75" i="8"/>
  <c r="N79" i="8"/>
  <c r="N83" i="8"/>
  <c r="N87" i="8"/>
  <c r="N91" i="8"/>
  <c r="N95" i="8"/>
  <c r="N99" i="8"/>
  <c r="N103" i="8"/>
  <c r="N107" i="8"/>
  <c r="N111" i="8"/>
  <c r="N115" i="8"/>
  <c r="N117" i="8"/>
  <c r="AC20" i="10"/>
  <c r="AC24" i="10"/>
  <c r="AC28" i="10"/>
  <c r="AC32" i="10"/>
  <c r="AC36" i="10"/>
  <c r="AC40" i="10"/>
  <c r="AC44" i="10"/>
  <c r="AC48" i="10"/>
  <c r="AC52" i="10"/>
  <c r="AC56" i="10"/>
  <c r="AC60" i="10"/>
  <c r="AC64" i="10"/>
  <c r="AC68" i="10"/>
  <c r="AC72" i="10"/>
  <c r="AC76" i="10"/>
  <c r="AC80" i="10"/>
  <c r="AC84" i="10"/>
  <c r="AC88" i="10"/>
  <c r="AC92" i="10"/>
  <c r="AC96" i="10"/>
  <c r="AC100" i="10"/>
  <c r="AC104" i="10"/>
  <c r="AC108" i="10"/>
  <c r="AC112" i="10"/>
  <c r="AC116" i="10"/>
  <c r="AC17" i="10"/>
  <c r="AC21" i="10"/>
  <c r="AC25" i="10"/>
  <c r="AC29" i="10"/>
  <c r="AC33" i="10"/>
  <c r="AC37" i="10"/>
  <c r="AC41" i="10"/>
  <c r="AC45" i="10"/>
  <c r="AC49" i="10"/>
  <c r="AC53" i="10"/>
  <c r="AC57" i="10"/>
  <c r="AC61" i="10"/>
  <c r="AC65" i="10"/>
  <c r="AC69" i="10"/>
  <c r="AC73" i="10"/>
  <c r="AC77" i="10"/>
  <c r="AC81" i="10"/>
  <c r="AC85" i="10"/>
  <c r="AC89" i="10"/>
  <c r="AC93" i="10"/>
  <c r="AC97" i="10"/>
  <c r="AC101" i="10"/>
  <c r="AC105" i="10"/>
  <c r="AC109" i="10"/>
  <c r="AC113" i="10"/>
  <c r="AC18" i="10"/>
  <c r="AC22" i="10"/>
  <c r="AC26" i="10"/>
  <c r="AC30" i="10"/>
  <c r="AC34" i="10"/>
  <c r="AC38" i="10"/>
  <c r="AC42" i="10"/>
  <c r="AC46" i="10"/>
  <c r="AC50" i="10"/>
  <c r="AC54" i="10"/>
  <c r="AC58" i="10"/>
  <c r="AC62" i="10"/>
  <c r="AC66" i="10"/>
  <c r="AC70" i="10"/>
  <c r="AC74" i="10"/>
  <c r="AC78" i="10"/>
  <c r="AC82" i="10"/>
  <c r="AC86" i="10"/>
  <c r="AC90" i="10"/>
  <c r="AC94" i="10"/>
  <c r="AC98" i="10"/>
  <c r="AC102" i="10"/>
  <c r="AC106" i="10"/>
  <c r="AC110" i="10"/>
  <c r="AC114" i="10"/>
  <c r="AC19" i="10"/>
  <c r="AC23" i="10"/>
  <c r="AC27" i="10"/>
  <c r="AC31" i="10"/>
  <c r="AC35" i="10"/>
  <c r="AC39" i="10"/>
  <c r="AC43" i="10"/>
  <c r="AC47" i="10"/>
  <c r="AC51" i="10"/>
  <c r="AC55" i="10"/>
  <c r="AC59" i="10"/>
  <c r="AC63" i="10"/>
  <c r="AC67" i="10"/>
  <c r="AC71" i="10"/>
  <c r="AC75" i="10"/>
  <c r="AC79" i="10"/>
  <c r="AC83" i="10"/>
  <c r="AC87" i="10"/>
  <c r="AC91" i="10"/>
  <c r="AC95" i="10"/>
  <c r="AC99" i="10"/>
  <c r="AC103" i="10"/>
  <c r="AC107" i="10"/>
  <c r="AC111" i="10"/>
  <c r="AC115" i="10"/>
  <c r="AC117" i="10"/>
  <c r="N17" i="3"/>
  <c r="N21" i="3"/>
  <c r="N25" i="3"/>
  <c r="N29" i="3"/>
  <c r="N33" i="3"/>
  <c r="N37" i="3"/>
  <c r="N41" i="3"/>
  <c r="N45" i="3"/>
  <c r="N49" i="3"/>
  <c r="N53" i="3"/>
  <c r="N57" i="3"/>
  <c r="N61" i="3"/>
  <c r="N65" i="3"/>
  <c r="N69" i="3"/>
  <c r="N73" i="3"/>
  <c r="N77" i="3"/>
  <c r="N81" i="3"/>
  <c r="N85" i="3"/>
  <c r="N89" i="3"/>
  <c r="N93" i="3"/>
  <c r="N97" i="3"/>
  <c r="N101" i="3"/>
  <c r="N105" i="3"/>
  <c r="N109" i="3"/>
  <c r="N113" i="3"/>
  <c r="N18" i="3"/>
  <c r="N22" i="3"/>
  <c r="N26" i="3"/>
  <c r="N30" i="3"/>
  <c r="N34" i="3"/>
  <c r="N38" i="3"/>
  <c r="N42" i="3"/>
  <c r="N46" i="3"/>
  <c r="N50" i="3"/>
  <c r="N54" i="3"/>
  <c r="N58" i="3"/>
  <c r="N62" i="3"/>
  <c r="N66" i="3"/>
  <c r="N70" i="3"/>
  <c r="N74" i="3"/>
  <c r="N78" i="3"/>
  <c r="N82" i="3"/>
  <c r="N86" i="3"/>
  <c r="N90" i="3"/>
  <c r="N94" i="3"/>
  <c r="N98" i="3"/>
  <c r="N102" i="3"/>
  <c r="N106" i="3"/>
  <c r="N110" i="3"/>
  <c r="N114" i="3"/>
  <c r="N19" i="3"/>
  <c r="N23" i="3"/>
  <c r="N27" i="3"/>
  <c r="N31" i="3"/>
  <c r="N35" i="3"/>
  <c r="N39" i="3"/>
  <c r="N43" i="3"/>
  <c r="N47" i="3"/>
  <c r="N51" i="3"/>
  <c r="N55" i="3"/>
  <c r="N59" i="3"/>
  <c r="N63" i="3"/>
  <c r="N67" i="3"/>
  <c r="N71" i="3"/>
  <c r="N75" i="3"/>
  <c r="N79" i="3"/>
  <c r="N83" i="3"/>
  <c r="N87" i="3"/>
  <c r="N91" i="3"/>
  <c r="N95" i="3"/>
  <c r="N99" i="3"/>
  <c r="N103" i="3"/>
  <c r="N107" i="3"/>
  <c r="N111" i="3"/>
  <c r="N115" i="3"/>
  <c r="N20" i="3"/>
  <c r="N24" i="3"/>
  <c r="N28" i="3"/>
  <c r="N32" i="3"/>
  <c r="N36" i="3"/>
  <c r="N40" i="3"/>
  <c r="N44" i="3"/>
  <c r="N48" i="3"/>
  <c r="N52" i="3"/>
  <c r="N56" i="3"/>
  <c r="N60" i="3"/>
  <c r="N64" i="3"/>
  <c r="N68" i="3"/>
  <c r="N72" i="3"/>
  <c r="N76" i="3"/>
  <c r="N80" i="3"/>
  <c r="N84" i="3"/>
  <c r="N88" i="3"/>
  <c r="N92" i="3"/>
  <c r="N96" i="3"/>
  <c r="N100" i="3"/>
  <c r="N104" i="3"/>
  <c r="N108" i="3"/>
  <c r="N112" i="3"/>
  <c r="N116" i="3"/>
  <c r="N117" i="3"/>
  <c r="H7" i="14"/>
  <c r="I3" i="14" s="1"/>
  <c r="AA118" i="7"/>
  <c r="K10" i="7" s="1"/>
  <c r="K100" i="14" s="1"/>
  <c r="L118" i="8"/>
  <c r="K9" i="8" s="1"/>
  <c r="J91" i="14"/>
  <c r="J13" i="6"/>
  <c r="AB18" i="12"/>
  <c r="AB22" i="12"/>
  <c r="AB26" i="12"/>
  <c r="AB30" i="12"/>
  <c r="AB34" i="12"/>
  <c r="AB38" i="12"/>
  <c r="AB42" i="12"/>
  <c r="AB46" i="12"/>
  <c r="AB50" i="12"/>
  <c r="AB54" i="12"/>
  <c r="AB58" i="12"/>
  <c r="AB62" i="12"/>
  <c r="AB66" i="12"/>
  <c r="AB70" i="12"/>
  <c r="AB74" i="12"/>
  <c r="AB78" i="12"/>
  <c r="AB82" i="12"/>
  <c r="AB86" i="12"/>
  <c r="AB90" i="12"/>
  <c r="AB94" i="12"/>
  <c r="AB98" i="12"/>
  <c r="AB102" i="12"/>
  <c r="AB106" i="12"/>
  <c r="AB110" i="12"/>
  <c r="AB114" i="12"/>
  <c r="AB19" i="12"/>
  <c r="AB23" i="12"/>
  <c r="AB27" i="12"/>
  <c r="AB31" i="12"/>
  <c r="AB35" i="12"/>
  <c r="AB39" i="12"/>
  <c r="AB43" i="12"/>
  <c r="AB47" i="12"/>
  <c r="AB51" i="12"/>
  <c r="AB55" i="12"/>
  <c r="AB59" i="12"/>
  <c r="AB63" i="12"/>
  <c r="AB67" i="12"/>
  <c r="AB71" i="12"/>
  <c r="AB75" i="12"/>
  <c r="AB79" i="12"/>
  <c r="AB83" i="12"/>
  <c r="AB87" i="12"/>
  <c r="AB91" i="12"/>
  <c r="AB95" i="12"/>
  <c r="AB99" i="12"/>
  <c r="AB103" i="12"/>
  <c r="AB107" i="12"/>
  <c r="AB111" i="12"/>
  <c r="AB115" i="12"/>
  <c r="AB20" i="12"/>
  <c r="AB24" i="12"/>
  <c r="AB28" i="12"/>
  <c r="AB32" i="12"/>
  <c r="AB36" i="12"/>
  <c r="AB40" i="12"/>
  <c r="AB44" i="12"/>
  <c r="AB48" i="12"/>
  <c r="AB52" i="12"/>
  <c r="AB56" i="12"/>
  <c r="AB60" i="12"/>
  <c r="AB64" i="12"/>
  <c r="AB68" i="12"/>
  <c r="AB72" i="12"/>
  <c r="AB76" i="12"/>
  <c r="AB80" i="12"/>
  <c r="AB84" i="12"/>
  <c r="AB88" i="12"/>
  <c r="AB92" i="12"/>
  <c r="AB96" i="12"/>
  <c r="AB100" i="12"/>
  <c r="AB104" i="12"/>
  <c r="AB108" i="12"/>
  <c r="AB112" i="12"/>
  <c r="AB116" i="12"/>
  <c r="AB17" i="12"/>
  <c r="AB21" i="12"/>
  <c r="AB25" i="12"/>
  <c r="AB29" i="12"/>
  <c r="AB33" i="12"/>
  <c r="AB37" i="12"/>
  <c r="AB41" i="12"/>
  <c r="AB45" i="12"/>
  <c r="AB49" i="12"/>
  <c r="AB53" i="12"/>
  <c r="AB57" i="12"/>
  <c r="AB61" i="12"/>
  <c r="AB65" i="12"/>
  <c r="AB69" i="12"/>
  <c r="AB73" i="12"/>
  <c r="AB77" i="12"/>
  <c r="AB81" i="12"/>
  <c r="AB85" i="12"/>
  <c r="AB89" i="12"/>
  <c r="AB93" i="12"/>
  <c r="AB97" i="12"/>
  <c r="AB101" i="12"/>
  <c r="AB105" i="12"/>
  <c r="AB109" i="12"/>
  <c r="AB113" i="12"/>
  <c r="AB117" i="12"/>
  <c r="M20" i="12"/>
  <c r="M24" i="12"/>
  <c r="M28" i="12"/>
  <c r="M32" i="12"/>
  <c r="M36" i="12"/>
  <c r="M40" i="12"/>
  <c r="M44" i="12"/>
  <c r="M48" i="12"/>
  <c r="M52" i="12"/>
  <c r="M56" i="12"/>
  <c r="M60" i="12"/>
  <c r="M64" i="12"/>
  <c r="M68" i="12"/>
  <c r="M72" i="12"/>
  <c r="M76" i="12"/>
  <c r="M80" i="12"/>
  <c r="M84" i="12"/>
  <c r="M88" i="12"/>
  <c r="M92" i="12"/>
  <c r="M96" i="12"/>
  <c r="M100" i="12"/>
  <c r="M104" i="12"/>
  <c r="M108" i="12"/>
  <c r="M112" i="12"/>
  <c r="M116" i="12"/>
  <c r="M17" i="12"/>
  <c r="M21" i="12"/>
  <c r="M25" i="12"/>
  <c r="M29" i="12"/>
  <c r="M33" i="12"/>
  <c r="M37" i="12"/>
  <c r="M41" i="12"/>
  <c r="M45" i="12"/>
  <c r="M49" i="12"/>
  <c r="M53" i="12"/>
  <c r="M57" i="12"/>
  <c r="M61" i="12"/>
  <c r="M65" i="12"/>
  <c r="M69" i="12"/>
  <c r="M73" i="12"/>
  <c r="M77" i="12"/>
  <c r="M81" i="12"/>
  <c r="M85" i="12"/>
  <c r="M89" i="12"/>
  <c r="M93" i="12"/>
  <c r="M97" i="12"/>
  <c r="M101" i="12"/>
  <c r="M18" i="12"/>
  <c r="M22" i="12"/>
  <c r="M26" i="12"/>
  <c r="M30" i="12"/>
  <c r="M34" i="12"/>
  <c r="M38" i="12"/>
  <c r="M42" i="12"/>
  <c r="M46" i="12"/>
  <c r="M50" i="12"/>
  <c r="M54" i="12"/>
  <c r="M58" i="12"/>
  <c r="M62" i="12"/>
  <c r="M66" i="12"/>
  <c r="M70" i="12"/>
  <c r="M74" i="12"/>
  <c r="M78" i="12"/>
  <c r="M82" i="12"/>
  <c r="M86" i="12"/>
  <c r="M90" i="12"/>
  <c r="M94" i="12"/>
  <c r="M98" i="12"/>
  <c r="M102" i="12"/>
  <c r="M106" i="12"/>
  <c r="M31" i="12"/>
  <c r="M47" i="12"/>
  <c r="M63" i="12"/>
  <c r="M79" i="12"/>
  <c r="M95" i="12"/>
  <c r="M107" i="12"/>
  <c r="M113" i="12"/>
  <c r="M19" i="12"/>
  <c r="M35" i="12"/>
  <c r="M51" i="12"/>
  <c r="M67" i="12"/>
  <c r="M83" i="12"/>
  <c r="M99" i="12"/>
  <c r="M109" i="12"/>
  <c r="M114" i="12"/>
  <c r="M23" i="12"/>
  <c r="M39" i="12"/>
  <c r="M55" i="12"/>
  <c r="M71" i="12"/>
  <c r="M87" i="12"/>
  <c r="M103" i="12"/>
  <c r="M110" i="12"/>
  <c r="M115" i="12"/>
  <c r="M27" i="12"/>
  <c r="M43" i="12"/>
  <c r="M59" i="12"/>
  <c r="M75" i="12"/>
  <c r="M91" i="12"/>
  <c r="M105" i="12"/>
  <c r="M111" i="12"/>
  <c r="M117" i="12"/>
  <c r="AB20" i="13"/>
  <c r="AB24" i="13"/>
  <c r="AB28" i="13"/>
  <c r="AB32" i="13"/>
  <c r="AB36" i="13"/>
  <c r="AB40" i="13"/>
  <c r="AB44" i="13"/>
  <c r="AB48" i="13"/>
  <c r="AB52" i="13"/>
  <c r="AB56" i="13"/>
  <c r="AB60" i="13"/>
  <c r="AB64" i="13"/>
  <c r="AB68" i="13"/>
  <c r="AB72" i="13"/>
  <c r="AB76" i="13"/>
  <c r="AB80" i="13"/>
  <c r="AB84" i="13"/>
  <c r="AB88" i="13"/>
  <c r="AB92" i="13"/>
  <c r="AB96" i="13"/>
  <c r="AB100" i="13"/>
  <c r="AB104" i="13"/>
  <c r="AB108" i="13"/>
  <c r="AB112" i="13"/>
  <c r="AB116" i="13"/>
  <c r="AB17" i="13"/>
  <c r="AB21" i="13"/>
  <c r="AB25" i="13"/>
  <c r="AB29" i="13"/>
  <c r="AB33" i="13"/>
  <c r="AB37" i="13"/>
  <c r="AB41" i="13"/>
  <c r="AB45" i="13"/>
  <c r="AB49" i="13"/>
  <c r="AB53" i="13"/>
  <c r="AB57" i="13"/>
  <c r="AB61" i="13"/>
  <c r="AB65" i="13"/>
  <c r="AB69" i="13"/>
  <c r="AB73" i="13"/>
  <c r="AB77" i="13"/>
  <c r="AB81" i="13"/>
  <c r="AB85" i="13"/>
  <c r="AB89" i="13"/>
  <c r="AB93" i="13"/>
  <c r="AB97" i="13"/>
  <c r="AB101" i="13"/>
  <c r="AB105" i="13"/>
  <c r="AB109" i="13"/>
  <c r="AB113" i="13"/>
  <c r="AB18" i="13"/>
  <c r="AB22" i="13"/>
  <c r="AB26" i="13"/>
  <c r="AB30" i="13"/>
  <c r="AB34" i="13"/>
  <c r="AB38" i="13"/>
  <c r="AB42" i="13"/>
  <c r="AB46" i="13"/>
  <c r="AB50" i="13"/>
  <c r="AB54" i="13"/>
  <c r="AB58" i="13"/>
  <c r="AB62" i="13"/>
  <c r="AB66" i="13"/>
  <c r="AB70" i="13"/>
  <c r="AB74" i="13"/>
  <c r="AB78" i="13"/>
  <c r="AB82" i="13"/>
  <c r="AB86" i="13"/>
  <c r="AB90" i="13"/>
  <c r="AB94" i="13"/>
  <c r="AB98" i="13"/>
  <c r="AB102" i="13"/>
  <c r="AB106" i="13"/>
  <c r="AB110" i="13"/>
  <c r="AB114" i="13"/>
  <c r="AB19" i="13"/>
  <c r="AB23" i="13"/>
  <c r="AB27" i="13"/>
  <c r="AB31" i="13"/>
  <c r="AB35" i="13"/>
  <c r="AB39" i="13"/>
  <c r="AB43" i="13"/>
  <c r="AB47" i="13"/>
  <c r="AB51" i="13"/>
  <c r="AB55" i="13"/>
  <c r="AB59" i="13"/>
  <c r="AB63" i="13"/>
  <c r="AB67" i="13"/>
  <c r="AB71" i="13"/>
  <c r="AB75" i="13"/>
  <c r="AB79" i="13"/>
  <c r="AB83" i="13"/>
  <c r="AB87" i="13"/>
  <c r="AB91" i="13"/>
  <c r="AB95" i="13"/>
  <c r="AB99" i="13"/>
  <c r="AB103" i="13"/>
  <c r="AB107" i="13"/>
  <c r="AB111" i="13"/>
  <c r="AB115" i="13"/>
  <c r="AB117" i="13"/>
  <c r="AB19" i="8"/>
  <c r="AB23" i="8"/>
  <c r="AB27" i="8"/>
  <c r="AB31" i="8"/>
  <c r="AB35" i="8"/>
  <c r="AB39" i="8"/>
  <c r="AB43" i="8"/>
  <c r="AB47" i="8"/>
  <c r="AB51" i="8"/>
  <c r="AB55" i="8"/>
  <c r="AB59" i="8"/>
  <c r="AB63" i="8"/>
  <c r="AB67" i="8"/>
  <c r="AB71" i="8"/>
  <c r="AB75" i="8"/>
  <c r="AB79" i="8"/>
  <c r="AB83" i="8"/>
  <c r="AB87" i="8"/>
  <c r="AB91" i="8"/>
  <c r="AB95" i="8"/>
  <c r="AB99" i="8"/>
  <c r="AB103" i="8"/>
  <c r="AB107" i="8"/>
  <c r="AB111" i="8"/>
  <c r="AB115" i="8"/>
  <c r="AB20" i="8"/>
  <c r="AB24" i="8"/>
  <c r="AB28" i="8"/>
  <c r="AB32" i="8"/>
  <c r="AB36" i="8"/>
  <c r="AB40" i="8"/>
  <c r="AB44" i="8"/>
  <c r="AB48" i="8"/>
  <c r="AB52" i="8"/>
  <c r="AB56" i="8"/>
  <c r="AB60" i="8"/>
  <c r="AB64" i="8"/>
  <c r="AB68" i="8"/>
  <c r="AB72" i="8"/>
  <c r="AB76" i="8"/>
  <c r="AB80" i="8"/>
  <c r="AB84" i="8"/>
  <c r="AB88" i="8"/>
  <c r="AB92" i="8"/>
  <c r="AB96" i="8"/>
  <c r="AB100" i="8"/>
  <c r="AB104" i="8"/>
  <c r="AB108" i="8"/>
  <c r="AB112" i="8"/>
  <c r="AB116" i="8"/>
  <c r="AB21" i="8"/>
  <c r="AB29" i="8"/>
  <c r="AB37" i="8"/>
  <c r="AB45" i="8"/>
  <c r="AB53" i="8"/>
  <c r="AB61" i="8"/>
  <c r="AB69" i="8"/>
  <c r="AB77" i="8"/>
  <c r="AB85" i="8"/>
  <c r="AB93" i="8"/>
  <c r="AB101" i="8"/>
  <c r="AB109" i="8"/>
  <c r="AB22" i="8"/>
  <c r="AB30" i="8"/>
  <c r="AB38" i="8"/>
  <c r="AB46" i="8"/>
  <c r="AB54" i="8"/>
  <c r="AB62" i="8"/>
  <c r="AB70" i="8"/>
  <c r="AB78" i="8"/>
  <c r="AB86" i="8"/>
  <c r="AB94" i="8"/>
  <c r="AB102" i="8"/>
  <c r="AB110" i="8"/>
  <c r="AB17" i="8"/>
  <c r="AB25" i="8"/>
  <c r="AB33" i="8"/>
  <c r="AB41" i="8"/>
  <c r="AB49" i="8"/>
  <c r="AB57" i="8"/>
  <c r="AB65" i="8"/>
  <c r="AB73" i="8"/>
  <c r="AB81" i="8"/>
  <c r="AB89" i="8"/>
  <c r="AB97" i="8"/>
  <c r="AB105" i="8"/>
  <c r="AB113" i="8"/>
  <c r="AB18" i="8"/>
  <c r="AB26" i="8"/>
  <c r="AB34" i="8"/>
  <c r="AB42" i="8"/>
  <c r="AB50" i="8"/>
  <c r="AB58" i="8"/>
  <c r="AB66" i="8"/>
  <c r="AB74" i="8"/>
  <c r="AB82" i="8"/>
  <c r="AB90" i="8"/>
  <c r="AB98" i="8"/>
  <c r="AB106" i="8"/>
  <c r="AB114" i="8"/>
  <c r="AB117" i="8"/>
  <c r="AA118" i="3"/>
  <c r="K10" i="3" s="1"/>
  <c r="K102" i="14" s="1"/>
  <c r="N18" i="10"/>
  <c r="N22" i="10"/>
  <c r="N26" i="10"/>
  <c r="N30" i="10"/>
  <c r="N34" i="10"/>
  <c r="N38" i="10"/>
  <c r="N42" i="10"/>
  <c r="N46" i="10"/>
  <c r="N50" i="10"/>
  <c r="N54" i="10"/>
  <c r="N58" i="10"/>
  <c r="N62" i="10"/>
  <c r="N66" i="10"/>
  <c r="N70" i="10"/>
  <c r="N74" i="10"/>
  <c r="N78" i="10"/>
  <c r="N82" i="10"/>
  <c r="N86" i="10"/>
  <c r="N90" i="10"/>
  <c r="N94" i="10"/>
  <c r="N98" i="10"/>
  <c r="N102" i="10"/>
  <c r="N106" i="10"/>
  <c r="N110" i="10"/>
  <c r="N114" i="10"/>
  <c r="N19" i="10"/>
  <c r="N23" i="10"/>
  <c r="N27" i="10"/>
  <c r="N31" i="10"/>
  <c r="N35" i="10"/>
  <c r="N39" i="10"/>
  <c r="N43" i="10"/>
  <c r="N47" i="10"/>
  <c r="N51" i="10"/>
  <c r="N55" i="10"/>
  <c r="N59" i="10"/>
  <c r="N63" i="10"/>
  <c r="N67" i="10"/>
  <c r="N71" i="10"/>
  <c r="N75" i="10"/>
  <c r="N79" i="10"/>
  <c r="N83" i="10"/>
  <c r="N87" i="10"/>
  <c r="N91" i="10"/>
  <c r="N95" i="10"/>
  <c r="N99" i="10"/>
  <c r="N103" i="10"/>
  <c r="N107" i="10"/>
  <c r="N111" i="10"/>
  <c r="N115" i="10"/>
  <c r="N20" i="10"/>
  <c r="N28" i="10"/>
  <c r="N36" i="10"/>
  <c r="N44" i="10"/>
  <c r="N52" i="10"/>
  <c r="N60" i="10"/>
  <c r="N68" i="10"/>
  <c r="N76" i="10"/>
  <c r="N84" i="10"/>
  <c r="N92" i="10"/>
  <c r="N100" i="10"/>
  <c r="N108" i="10"/>
  <c r="N116" i="10"/>
  <c r="N21" i="10"/>
  <c r="N29" i="10"/>
  <c r="N37" i="10"/>
  <c r="N45" i="10"/>
  <c r="N53" i="10"/>
  <c r="N61" i="10"/>
  <c r="N69" i="10"/>
  <c r="N77" i="10"/>
  <c r="N85" i="10"/>
  <c r="N93" i="10"/>
  <c r="N101" i="10"/>
  <c r="N109" i="10"/>
  <c r="N24" i="10"/>
  <c r="N32" i="10"/>
  <c r="N40" i="10"/>
  <c r="N48" i="10"/>
  <c r="N56" i="10"/>
  <c r="N64" i="10"/>
  <c r="N72" i="10"/>
  <c r="N80" i="10"/>
  <c r="N88" i="10"/>
  <c r="N96" i="10"/>
  <c r="N104" i="10"/>
  <c r="N112" i="10"/>
  <c r="N17" i="10"/>
  <c r="N25" i="10"/>
  <c r="N33" i="10"/>
  <c r="N41" i="10"/>
  <c r="N49" i="10"/>
  <c r="N57" i="10"/>
  <c r="N65" i="10"/>
  <c r="N73" i="10"/>
  <c r="N81" i="10"/>
  <c r="N89" i="10"/>
  <c r="N97" i="10"/>
  <c r="N105" i="10"/>
  <c r="N113" i="10"/>
  <c r="N117" i="10"/>
  <c r="AC20" i="12"/>
  <c r="AC24" i="12"/>
  <c r="AC28" i="12"/>
  <c r="AC32" i="12"/>
  <c r="AC36" i="12"/>
  <c r="AC40" i="12"/>
  <c r="AC44" i="12"/>
  <c r="AC48" i="12"/>
  <c r="AC52" i="12"/>
  <c r="AC56" i="12"/>
  <c r="AC60" i="12"/>
  <c r="AC64" i="12"/>
  <c r="AC68" i="12"/>
  <c r="AC72" i="12"/>
  <c r="AC76" i="12"/>
  <c r="AC80" i="12"/>
  <c r="AC84" i="12"/>
  <c r="AC88" i="12"/>
  <c r="AC92" i="12"/>
  <c r="AC96" i="12"/>
  <c r="AC100" i="12"/>
  <c r="AC104" i="12"/>
  <c r="AC108" i="12"/>
  <c r="AC112" i="12"/>
  <c r="AC116" i="12"/>
  <c r="AC17" i="12"/>
  <c r="AC21" i="12"/>
  <c r="AC25" i="12"/>
  <c r="AC29" i="12"/>
  <c r="AC33" i="12"/>
  <c r="AC37" i="12"/>
  <c r="AC41" i="12"/>
  <c r="AC45" i="12"/>
  <c r="AC49" i="12"/>
  <c r="AC53" i="12"/>
  <c r="AC57" i="12"/>
  <c r="AC61" i="12"/>
  <c r="AC65" i="12"/>
  <c r="AC69" i="12"/>
  <c r="AC73" i="12"/>
  <c r="AC77" i="12"/>
  <c r="AC81" i="12"/>
  <c r="AC85" i="12"/>
  <c r="AC89" i="12"/>
  <c r="AC93" i="12"/>
  <c r="AC97" i="12"/>
  <c r="AC101" i="12"/>
  <c r="AC105" i="12"/>
  <c r="AC109" i="12"/>
  <c r="AC113" i="12"/>
  <c r="AC18" i="12"/>
  <c r="AC22" i="12"/>
  <c r="AC26" i="12"/>
  <c r="AC30" i="12"/>
  <c r="AC34" i="12"/>
  <c r="AC38" i="12"/>
  <c r="AC42" i="12"/>
  <c r="AC46" i="12"/>
  <c r="AC50" i="12"/>
  <c r="AC54" i="12"/>
  <c r="AC58" i="12"/>
  <c r="AC62" i="12"/>
  <c r="AC66" i="12"/>
  <c r="AC70" i="12"/>
  <c r="AC74" i="12"/>
  <c r="AC78" i="12"/>
  <c r="AC82" i="12"/>
  <c r="AC86" i="12"/>
  <c r="AC90" i="12"/>
  <c r="AC94" i="12"/>
  <c r="AC98" i="12"/>
  <c r="AC102" i="12"/>
  <c r="AC106" i="12"/>
  <c r="AC110" i="12"/>
  <c r="AC114" i="12"/>
  <c r="AC19" i="12"/>
  <c r="AC23" i="12"/>
  <c r="AC27" i="12"/>
  <c r="AC31" i="12"/>
  <c r="AC35" i="12"/>
  <c r="AC39" i="12"/>
  <c r="AC43" i="12"/>
  <c r="AC47" i="12"/>
  <c r="AC51" i="12"/>
  <c r="AC55" i="12"/>
  <c r="AC59" i="12"/>
  <c r="AC63" i="12"/>
  <c r="AC67" i="12"/>
  <c r="AC71" i="12"/>
  <c r="AC75" i="12"/>
  <c r="AC79" i="12"/>
  <c r="AC83" i="12"/>
  <c r="AC87" i="12"/>
  <c r="AC91" i="12"/>
  <c r="AC95" i="12"/>
  <c r="AC99" i="12"/>
  <c r="AC103" i="12"/>
  <c r="AC107" i="12"/>
  <c r="AC111" i="12"/>
  <c r="AC115" i="12"/>
  <c r="AC117" i="12"/>
  <c r="N18" i="6"/>
  <c r="N22" i="6"/>
  <c r="N26" i="6"/>
  <c r="N30" i="6"/>
  <c r="N34" i="6"/>
  <c r="N38" i="6"/>
  <c r="N42" i="6"/>
  <c r="N46" i="6"/>
  <c r="N50" i="6"/>
  <c r="N54" i="6"/>
  <c r="N58" i="6"/>
  <c r="N62" i="6"/>
  <c r="N66" i="6"/>
  <c r="N70" i="6"/>
  <c r="N74" i="6"/>
  <c r="N78" i="6"/>
  <c r="N82" i="6"/>
  <c r="N86" i="6"/>
  <c r="N90" i="6"/>
  <c r="N94" i="6"/>
  <c r="N98" i="6"/>
  <c r="N102" i="6"/>
  <c r="N106" i="6"/>
  <c r="N110" i="6"/>
  <c r="N114" i="6"/>
  <c r="N19" i="6"/>
  <c r="N23" i="6"/>
  <c r="N27" i="6"/>
  <c r="N31" i="6"/>
  <c r="N35" i="6"/>
  <c r="N39" i="6"/>
  <c r="N43" i="6"/>
  <c r="N47" i="6"/>
  <c r="N51" i="6"/>
  <c r="N55" i="6"/>
  <c r="N59" i="6"/>
  <c r="N63" i="6"/>
  <c r="N67" i="6"/>
  <c r="N71" i="6"/>
  <c r="N75" i="6"/>
  <c r="N79" i="6"/>
  <c r="N83" i="6"/>
  <c r="N87" i="6"/>
  <c r="N91" i="6"/>
  <c r="N95" i="6"/>
  <c r="N99" i="6"/>
  <c r="N103" i="6"/>
  <c r="N107" i="6"/>
  <c r="N111" i="6"/>
  <c r="N115" i="6"/>
  <c r="N20" i="6"/>
  <c r="N24" i="6"/>
  <c r="N28" i="6"/>
  <c r="N32" i="6"/>
  <c r="N36" i="6"/>
  <c r="N40" i="6"/>
  <c r="N44" i="6"/>
  <c r="N48" i="6"/>
  <c r="N52" i="6"/>
  <c r="N56" i="6"/>
  <c r="N60" i="6"/>
  <c r="N64" i="6"/>
  <c r="N68" i="6"/>
  <c r="N72" i="6"/>
  <c r="N76" i="6"/>
  <c r="N80" i="6"/>
  <c r="N84" i="6"/>
  <c r="N88" i="6"/>
  <c r="N92" i="6"/>
  <c r="N96" i="6"/>
  <c r="N100" i="6"/>
  <c r="N104" i="6"/>
  <c r="N108" i="6"/>
  <c r="N112" i="6"/>
  <c r="N116" i="6"/>
  <c r="N17" i="6"/>
  <c r="N21" i="6"/>
  <c r="N25" i="6"/>
  <c r="N29" i="6"/>
  <c r="N33" i="6"/>
  <c r="N37" i="6"/>
  <c r="N41" i="6"/>
  <c r="N45" i="6"/>
  <c r="N49" i="6"/>
  <c r="N53" i="6"/>
  <c r="N57" i="6"/>
  <c r="N61" i="6"/>
  <c r="N65" i="6"/>
  <c r="N69" i="6"/>
  <c r="N73" i="6"/>
  <c r="N77" i="6"/>
  <c r="N81" i="6"/>
  <c r="N85" i="6"/>
  <c r="N89" i="6"/>
  <c r="N93" i="6"/>
  <c r="N97" i="6"/>
  <c r="N101" i="6"/>
  <c r="N105" i="6"/>
  <c r="N109" i="6"/>
  <c r="N113" i="6"/>
  <c r="N117" i="6"/>
  <c r="AC17" i="8"/>
  <c r="AC21" i="8"/>
  <c r="AC25" i="8"/>
  <c r="AC29" i="8"/>
  <c r="AC33" i="8"/>
  <c r="AC37" i="8"/>
  <c r="AC41" i="8"/>
  <c r="AC45" i="8"/>
  <c r="AC49" i="8"/>
  <c r="AC53" i="8"/>
  <c r="AC57" i="8"/>
  <c r="AC61" i="8"/>
  <c r="AC65" i="8"/>
  <c r="AC18" i="8"/>
  <c r="AC22" i="8"/>
  <c r="AC26" i="8"/>
  <c r="AC30" i="8"/>
  <c r="AC34" i="8"/>
  <c r="AC38" i="8"/>
  <c r="AC42" i="8"/>
  <c r="AC46" i="8"/>
  <c r="AC50" i="8"/>
  <c r="AC54" i="8"/>
  <c r="AC58" i="8"/>
  <c r="AC62" i="8"/>
  <c r="AC66" i="8"/>
  <c r="AC23" i="8"/>
  <c r="AC31" i="8"/>
  <c r="AC39" i="8"/>
  <c r="AC47" i="8"/>
  <c r="AC55" i="8"/>
  <c r="AC63" i="8"/>
  <c r="AC69" i="8"/>
  <c r="AC73" i="8"/>
  <c r="AC77" i="8"/>
  <c r="AC81" i="8"/>
  <c r="AC85" i="8"/>
  <c r="AC89" i="8"/>
  <c r="AC93" i="8"/>
  <c r="AC97" i="8"/>
  <c r="AC101" i="8"/>
  <c r="AC105" i="8"/>
  <c r="AC109" i="8"/>
  <c r="AC113" i="8"/>
  <c r="AC24" i="8"/>
  <c r="AC32" i="8"/>
  <c r="AC40" i="8"/>
  <c r="AC48" i="8"/>
  <c r="AC56" i="8"/>
  <c r="AC64" i="8"/>
  <c r="AC70" i="8"/>
  <c r="AC74" i="8"/>
  <c r="AC78" i="8"/>
  <c r="AC82" i="8"/>
  <c r="AC86" i="8"/>
  <c r="AC90" i="8"/>
  <c r="AC94" i="8"/>
  <c r="AC98" i="8"/>
  <c r="AC102" i="8"/>
  <c r="AC106" i="8"/>
  <c r="AC110" i="8"/>
  <c r="AC114" i="8"/>
  <c r="AC19" i="8"/>
  <c r="AC27" i="8"/>
  <c r="AC35" i="8"/>
  <c r="AC43" i="8"/>
  <c r="AC51" i="8"/>
  <c r="AC59" i="8"/>
  <c r="AC67" i="8"/>
  <c r="AC71" i="8"/>
  <c r="AC75" i="8"/>
  <c r="AC79" i="8"/>
  <c r="AC83" i="8"/>
  <c r="AC87" i="8"/>
  <c r="AC91" i="8"/>
  <c r="AC95" i="8"/>
  <c r="AC99" i="8"/>
  <c r="AC103" i="8"/>
  <c r="AC107" i="8"/>
  <c r="AC111" i="8"/>
  <c r="AC115" i="8"/>
  <c r="AC20" i="8"/>
  <c r="AC28" i="8"/>
  <c r="AC36" i="8"/>
  <c r="AC44" i="8"/>
  <c r="AC52" i="8"/>
  <c r="AC60" i="8"/>
  <c r="AC68" i="8"/>
  <c r="AC72" i="8"/>
  <c r="AC76" i="8"/>
  <c r="AC80" i="8"/>
  <c r="AC84" i="8"/>
  <c r="AC88" i="8"/>
  <c r="AC92" i="8"/>
  <c r="AC96" i="8"/>
  <c r="AC100" i="8"/>
  <c r="AC104" i="8"/>
  <c r="AC108" i="8"/>
  <c r="AC112" i="8"/>
  <c r="AC116" i="8"/>
  <c r="AC117" i="8"/>
  <c r="L118" i="6"/>
  <c r="K9" i="6" s="1"/>
  <c r="I7" i="14" l="1"/>
  <c r="J3" i="14" s="1"/>
  <c r="AC118" i="12"/>
  <c r="M10" i="12" s="1"/>
  <c r="AB118" i="13"/>
  <c r="L10" i="13" s="1"/>
  <c r="L107" i="14" s="1"/>
  <c r="AB118" i="12"/>
  <c r="L10" i="12" s="1"/>
  <c r="L106" i="14" s="1"/>
  <c r="N118" i="13"/>
  <c r="M9" i="13" s="1"/>
  <c r="AB118" i="10"/>
  <c r="L10" i="10" s="1"/>
  <c r="L104" i="14" s="1"/>
  <c r="M118" i="13"/>
  <c r="L9" i="13" s="1"/>
  <c r="N118" i="9"/>
  <c r="M9" i="9" s="1"/>
  <c r="M118" i="8"/>
  <c r="L9" i="8" s="1"/>
  <c r="AB118" i="6"/>
  <c r="L10" i="6" s="1"/>
  <c r="L103" i="14" s="1"/>
  <c r="M118" i="11"/>
  <c r="L9" i="11" s="1"/>
  <c r="K93" i="14"/>
  <c r="K13" i="11"/>
  <c r="AC118" i="9"/>
  <c r="M10" i="9" s="1"/>
  <c r="K87" i="14"/>
  <c r="K13" i="9"/>
  <c r="AB118" i="7"/>
  <c r="L10" i="7" s="1"/>
  <c r="L100" i="14" s="1"/>
  <c r="AB118" i="11"/>
  <c r="L10" i="11" s="1"/>
  <c r="L105" i="14" s="1"/>
  <c r="N118" i="6"/>
  <c r="M9" i="6" s="1"/>
  <c r="M118" i="12"/>
  <c r="L9" i="12" s="1"/>
  <c r="K94" i="14"/>
  <c r="K13" i="12"/>
  <c r="K92" i="14"/>
  <c r="K13" i="10"/>
  <c r="AC118" i="3"/>
  <c r="M10" i="3" s="1"/>
  <c r="M118" i="6"/>
  <c r="L9" i="6" s="1"/>
  <c r="K108" i="14"/>
  <c r="K91" i="14"/>
  <c r="K13" i="6"/>
  <c r="AB118" i="8"/>
  <c r="L10" i="8" s="1"/>
  <c r="L101" i="14" s="1"/>
  <c r="N118" i="3"/>
  <c r="M9" i="3" s="1"/>
  <c r="AC118" i="10"/>
  <c r="M10" i="10" s="1"/>
  <c r="M118" i="7"/>
  <c r="L9" i="7" s="1"/>
  <c r="M118" i="9"/>
  <c r="L9" i="9" s="1"/>
  <c r="N118" i="11"/>
  <c r="M9" i="11" s="1"/>
  <c r="J96" i="14"/>
  <c r="J5" i="14" s="1"/>
  <c r="AB118" i="3"/>
  <c r="L10" i="3" s="1"/>
  <c r="L102" i="14" s="1"/>
  <c r="M118" i="10"/>
  <c r="L9" i="10" s="1"/>
  <c r="AB118" i="9"/>
  <c r="L10" i="9" s="1"/>
  <c r="L99" i="14" s="1"/>
  <c r="K95" i="14"/>
  <c r="K13" i="13"/>
  <c r="AC118" i="8"/>
  <c r="M10" i="8" s="1"/>
  <c r="N118" i="10"/>
  <c r="M9" i="10" s="1"/>
  <c r="K89" i="14"/>
  <c r="K13" i="8"/>
  <c r="N118" i="8"/>
  <c r="M9" i="8" s="1"/>
  <c r="AC118" i="13"/>
  <c r="M10" i="13" s="1"/>
  <c r="M118" i="3"/>
  <c r="L9" i="3" s="1"/>
  <c r="N118" i="7"/>
  <c r="M9" i="7" s="1"/>
  <c r="AC118" i="11"/>
  <c r="M10" i="11" s="1"/>
  <c r="AC118" i="7"/>
  <c r="M10" i="7" s="1"/>
  <c r="N118" i="12"/>
  <c r="M9" i="12" s="1"/>
  <c r="AC118" i="6"/>
  <c r="M10" i="6" s="1"/>
  <c r="K90" i="14"/>
  <c r="K13" i="3"/>
  <c r="K88" i="14"/>
  <c r="K13" i="7"/>
  <c r="J7" i="14" l="1"/>
  <c r="K3" i="14" s="1"/>
  <c r="M94" i="14"/>
  <c r="M13" i="12"/>
  <c r="N9" i="12"/>
  <c r="M100" i="14"/>
  <c r="N10" i="7"/>
  <c r="M107" i="14"/>
  <c r="N10" i="13"/>
  <c r="M92" i="14"/>
  <c r="M13" i="10"/>
  <c r="N9" i="10"/>
  <c r="M93" i="14"/>
  <c r="M13" i="11"/>
  <c r="N9" i="11"/>
  <c r="L94" i="14"/>
  <c r="L13" i="12"/>
  <c r="M87" i="14"/>
  <c r="M13" i="9"/>
  <c r="N9" i="9"/>
  <c r="M105" i="14"/>
  <c r="N10" i="11"/>
  <c r="M89" i="14"/>
  <c r="M13" i="8"/>
  <c r="N9" i="8"/>
  <c r="M101" i="14"/>
  <c r="N10" i="8"/>
  <c r="L92" i="14"/>
  <c r="L13" i="10"/>
  <c r="L87" i="14"/>
  <c r="L13" i="9"/>
  <c r="L91" i="14"/>
  <c r="L13" i="6"/>
  <c r="M91" i="14"/>
  <c r="M13" i="6"/>
  <c r="N9" i="6"/>
  <c r="K96" i="14"/>
  <c r="K5" i="14" s="1"/>
  <c r="L93" i="14"/>
  <c r="L13" i="11"/>
  <c r="L95" i="14"/>
  <c r="L13" i="13"/>
  <c r="L90" i="14"/>
  <c r="L13" i="3"/>
  <c r="M104" i="14"/>
  <c r="N10" i="10"/>
  <c r="L89" i="14"/>
  <c r="L13" i="8"/>
  <c r="M95" i="14"/>
  <c r="M13" i="13"/>
  <c r="N9" i="13"/>
  <c r="L108" i="14"/>
  <c r="M90" i="14"/>
  <c r="M13" i="3"/>
  <c r="N9" i="3"/>
  <c r="M103" i="14"/>
  <c r="N10" i="6"/>
  <c r="M88" i="14"/>
  <c r="M13" i="7"/>
  <c r="N9" i="7"/>
  <c r="L88" i="14"/>
  <c r="L13" i="7"/>
  <c r="M102" i="14"/>
  <c r="N10" i="3"/>
  <c r="M99" i="14"/>
  <c r="N10" i="9"/>
  <c r="M106" i="14"/>
  <c r="N10" i="12"/>
  <c r="N13" i="13" l="1"/>
  <c r="T15" i="16" s="1"/>
  <c r="K7" i="14"/>
  <c r="L3" i="14" s="1"/>
  <c r="N13" i="3"/>
  <c r="T10" i="16" s="1"/>
  <c r="Q15" i="16"/>
  <c r="R13" i="16"/>
  <c r="R12" i="16"/>
  <c r="R15" i="16"/>
  <c r="R11" i="16"/>
  <c r="Q11" i="16"/>
  <c r="N13" i="8"/>
  <c r="T9" i="16" s="1"/>
  <c r="Q7" i="16"/>
  <c r="Q12" i="16"/>
  <c r="Q10" i="16"/>
  <c r="R7" i="16"/>
  <c r="Q9" i="16"/>
  <c r="Q14" i="16"/>
  <c r="R14" i="16"/>
  <c r="R10" i="16"/>
  <c r="Q8" i="16"/>
  <c r="R9" i="16"/>
  <c r="Q13" i="16"/>
  <c r="R8" i="16"/>
  <c r="N13" i="12"/>
  <c r="T14" i="16" s="1"/>
  <c r="N13" i="6"/>
  <c r="T11" i="16" s="1"/>
  <c r="N13" i="9"/>
  <c r="T7" i="16" s="1"/>
  <c r="N13" i="10"/>
  <c r="T12" i="16" s="1"/>
  <c r="M108" i="14"/>
  <c r="N108" i="14" s="1"/>
  <c r="N13" i="7"/>
  <c r="T8" i="16" s="1"/>
  <c r="L96" i="14"/>
  <c r="L5" i="14" s="1"/>
  <c r="M96" i="14"/>
  <c r="N13" i="11"/>
  <c r="T13" i="16" s="1"/>
  <c r="T16" i="16" l="1"/>
  <c r="L7" i="14"/>
  <c r="M3" i="14" s="1"/>
  <c r="Q16" i="16"/>
  <c r="R16" i="16"/>
  <c r="N101" i="14"/>
  <c r="N105" i="14"/>
  <c r="N107" i="14"/>
  <c r="N102" i="14"/>
  <c r="N103" i="14"/>
  <c r="N100" i="14"/>
  <c r="N99" i="14"/>
  <c r="N104" i="14"/>
  <c r="N106" i="14"/>
  <c r="M5" i="14"/>
  <c r="N96" i="14"/>
  <c r="M7" i="14" l="1"/>
  <c r="I6" i="16" s="1"/>
  <c r="I13" i="16" s="1"/>
  <c r="I22" i="16" s="1"/>
  <c r="L24" i="16" s="1"/>
  <c r="N89" i="14"/>
  <c r="N92" i="14"/>
  <c r="N87" i="14"/>
  <c r="N95" i="14"/>
  <c r="N94" i="14"/>
  <c r="N93" i="14"/>
  <c r="N88" i="14"/>
  <c r="N90" i="14"/>
  <c r="N9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Wilson</author>
  </authors>
  <commentList>
    <comment ref="CP2" authorId="0" shapeId="0" xr:uid="{00000000-0006-0000-0500-000001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J3" authorId="0" shapeId="0" xr:uid="{00000000-0006-0000-0500-000002000000}">
      <text>
        <r>
          <rPr>
            <b/>
            <sz val="9"/>
            <color indexed="81"/>
            <rFont val="Tahoma"/>
            <family val="2"/>
          </rPr>
          <t>Roger Wilson:</t>
        </r>
        <r>
          <rPr>
            <sz val="9"/>
            <color indexed="81"/>
            <rFont val="Tahoma"/>
            <family val="2"/>
          </rPr>
          <t xml:space="preserve">
The rates for "Payroll Taxes" are found in the range CP1 to CS6 on this page.</t>
        </r>
      </text>
    </comment>
    <comment ref="CQ4" authorId="0" shapeId="0" xr:uid="{00000000-0006-0000-0500-000003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5" authorId="0" shapeId="0" xr:uid="{00000000-0006-0000-0500-000004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6" authorId="0" shapeId="0" xr:uid="{00000000-0006-0000-0500-000005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R6" authorId="0" shapeId="0" xr:uid="{00000000-0006-0000-0500-000006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7" authorId="0" shapeId="0" xr:uid="{00000000-0006-0000-0500-000007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R7" authorId="0" shapeId="0" xr:uid="{00000000-0006-0000-0500-000008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Wilson</author>
  </authors>
  <commentList>
    <comment ref="A8" authorId="0" shapeId="0" xr:uid="{00000000-0006-0000-0800-000001000000}">
      <text>
        <r>
          <rPr>
            <b/>
            <sz val="9"/>
            <color indexed="81"/>
            <rFont val="Tahoma"/>
            <family val="2"/>
          </rPr>
          <t xml:space="preserve">Roger Wilson:
Derivation of formula to calculate COG from Revenue, Markup, and Shrinkage can be seen in Note 1.
</t>
        </r>
        <r>
          <rPr>
            <sz val="9"/>
            <color indexed="81"/>
            <rFont val="Tahoma"/>
            <family val="2"/>
          </rPr>
          <t xml:space="preserve">
</t>
        </r>
      </text>
    </comment>
  </commentList>
</comments>
</file>

<file path=xl/sharedStrings.xml><?xml version="1.0" encoding="utf-8"?>
<sst xmlns="http://schemas.openxmlformats.org/spreadsheetml/2006/main" count="717" uniqueCount="262">
  <si>
    <t xml:space="preserve">Cooperative Grocery Store Operations Planning Workbook </t>
  </si>
  <si>
    <t>Workbook allows the cooperative to create Projected Financial Statements, a Labor Plan, Overhead Expense Plan, and Cash Flows for operational planning purposes. The cooperative can also track P&amp;L for each department.</t>
  </si>
  <si>
    <t>The planning operations workbook information can be used to build the beginning budget in an accounting software.</t>
  </si>
  <si>
    <t>Each workbook sheet features color-coded cells:</t>
  </si>
  <si>
    <r>
      <t>●</t>
    </r>
    <r>
      <rPr>
        <sz val="7"/>
        <color theme="1"/>
        <rFont val="Times New Roman"/>
        <family val="1"/>
      </rPr>
      <t xml:space="preserve">        </t>
    </r>
    <r>
      <rPr>
        <sz val="11"/>
        <color rgb="FF000000"/>
        <rFont val="Calibri"/>
        <family val="2"/>
        <scheme val="minor"/>
      </rPr>
      <t>White – user inputs data into cell</t>
    </r>
  </si>
  <si>
    <r>
      <t>●</t>
    </r>
    <r>
      <rPr>
        <sz val="7"/>
        <color theme="1"/>
        <rFont val="Times New Roman"/>
        <family val="1"/>
      </rPr>
      <t xml:space="preserve">        </t>
    </r>
    <r>
      <rPr>
        <sz val="11"/>
        <color rgb="FF000000"/>
        <rFont val="Calibri"/>
        <family val="2"/>
        <scheme val="minor"/>
      </rPr>
      <t>Blue – user selected from dropdown menus</t>
    </r>
  </si>
  <si>
    <r>
      <t>●</t>
    </r>
    <r>
      <rPr>
        <sz val="7"/>
        <color theme="1"/>
        <rFont val="Times New Roman"/>
        <family val="1"/>
      </rPr>
      <t xml:space="preserve">        </t>
    </r>
    <r>
      <rPr>
        <sz val="11"/>
        <color rgb="FF000000"/>
        <rFont val="Calibri"/>
        <family val="2"/>
        <scheme val="minor"/>
      </rPr>
      <t>Yellow – calculated data</t>
    </r>
  </si>
  <si>
    <r>
      <t>●</t>
    </r>
    <r>
      <rPr>
        <sz val="7"/>
        <color theme="1"/>
        <rFont val="Times New Roman"/>
        <family val="1"/>
      </rPr>
      <t xml:space="preserve">        </t>
    </r>
    <r>
      <rPr>
        <sz val="11"/>
        <color rgb="FF000000"/>
        <rFont val="Calibri"/>
        <family val="2"/>
        <scheme val="minor"/>
      </rPr>
      <t>Green – optional calculated data</t>
    </r>
  </si>
  <si>
    <t>Tab #1 - Financial statements – allows the cooperative to create:</t>
  </si>
  <si>
    <r>
      <t>·</t>
    </r>
    <r>
      <rPr>
        <sz val="7"/>
        <color theme="1"/>
        <rFont val="Times New Roman"/>
        <family val="1"/>
      </rPr>
      <t xml:space="preserve">         </t>
    </r>
    <r>
      <rPr>
        <sz val="11"/>
        <color theme="1"/>
        <rFont val="Calibri"/>
        <family val="2"/>
        <scheme val="minor"/>
      </rPr>
      <t>Beginning Balance Sheet</t>
    </r>
  </si>
  <si>
    <r>
      <t>·</t>
    </r>
    <r>
      <rPr>
        <sz val="7"/>
        <color theme="1"/>
        <rFont val="Times New Roman"/>
        <family val="1"/>
      </rPr>
      <t xml:space="preserve">         </t>
    </r>
    <r>
      <rPr>
        <sz val="11"/>
        <color theme="1"/>
        <rFont val="Calibri"/>
        <family val="2"/>
        <scheme val="minor"/>
      </rPr>
      <t>Year End Pro-forma Balance Sheet</t>
    </r>
  </si>
  <si>
    <r>
      <t>·</t>
    </r>
    <r>
      <rPr>
        <sz val="7"/>
        <color theme="1"/>
        <rFont val="Times New Roman"/>
        <family val="1"/>
      </rPr>
      <t xml:space="preserve">         </t>
    </r>
    <r>
      <rPr>
        <sz val="11"/>
        <color theme="1"/>
        <rFont val="Calibri"/>
        <family val="2"/>
        <scheme val="minor"/>
      </rPr>
      <t>Annual Pro-forma Income Statement</t>
    </r>
  </si>
  <si>
    <t>The Cooperative can also track actual:</t>
  </si>
  <si>
    <r>
      <t>·</t>
    </r>
    <r>
      <rPr>
        <sz val="7"/>
        <color theme="1"/>
        <rFont val="Times New Roman"/>
        <family val="1"/>
      </rPr>
      <t xml:space="preserve">         </t>
    </r>
    <r>
      <rPr>
        <sz val="11"/>
        <color theme="1"/>
        <rFont val="Calibri"/>
        <family val="2"/>
        <scheme val="minor"/>
      </rPr>
      <t>Accounts Receivable</t>
    </r>
  </si>
  <si>
    <r>
      <t>·</t>
    </r>
    <r>
      <rPr>
        <sz val="7"/>
        <color theme="1"/>
        <rFont val="Times New Roman"/>
        <family val="1"/>
      </rPr>
      <t xml:space="preserve">         </t>
    </r>
    <r>
      <rPr>
        <sz val="11"/>
        <color theme="1"/>
        <rFont val="Calibri"/>
        <family val="2"/>
        <scheme val="minor"/>
      </rPr>
      <t>Equipment Investment</t>
    </r>
  </si>
  <si>
    <r>
      <t>·</t>
    </r>
    <r>
      <rPr>
        <sz val="7"/>
        <color theme="1"/>
        <rFont val="Times New Roman"/>
        <family val="1"/>
      </rPr>
      <t xml:space="preserve">         </t>
    </r>
    <r>
      <rPr>
        <sz val="11"/>
        <color theme="1"/>
        <rFont val="Calibri"/>
        <family val="2"/>
        <scheme val="minor"/>
      </rPr>
      <t>Loans</t>
    </r>
  </si>
  <si>
    <r>
      <t>·</t>
    </r>
    <r>
      <rPr>
        <sz val="7"/>
        <color theme="1"/>
        <rFont val="Times New Roman"/>
        <family val="1"/>
      </rPr>
      <t xml:space="preserve">         </t>
    </r>
    <r>
      <rPr>
        <sz val="11"/>
        <color theme="1"/>
        <rFont val="Calibri"/>
        <family val="2"/>
        <scheme val="minor"/>
      </rPr>
      <t>Accounts Payable</t>
    </r>
  </si>
  <si>
    <r>
      <t>·</t>
    </r>
    <r>
      <rPr>
        <sz val="7"/>
        <color theme="1"/>
        <rFont val="Times New Roman"/>
        <family val="1"/>
      </rPr>
      <t xml:space="preserve">         </t>
    </r>
    <r>
      <rPr>
        <sz val="11"/>
        <color theme="1"/>
        <rFont val="Calibri"/>
        <family val="2"/>
        <scheme val="minor"/>
      </rPr>
      <t>Furnishing Expenses</t>
    </r>
  </si>
  <si>
    <r>
      <t>·</t>
    </r>
    <r>
      <rPr>
        <sz val="7"/>
        <color theme="1"/>
        <rFont val="Times New Roman"/>
        <family val="1"/>
      </rPr>
      <t xml:space="preserve">         </t>
    </r>
    <r>
      <rPr>
        <sz val="11"/>
        <color theme="1"/>
        <rFont val="Calibri"/>
        <family val="2"/>
        <scheme val="minor"/>
      </rPr>
      <t>Taxes Payable – can include payroll taxes, sales tax, property tax, personal property tax.</t>
    </r>
  </si>
  <si>
    <r>
      <t>·</t>
    </r>
    <r>
      <rPr>
        <sz val="7"/>
        <color theme="1"/>
        <rFont val="Times New Roman"/>
        <family val="1"/>
      </rPr>
      <t xml:space="preserve">         </t>
    </r>
    <r>
      <rPr>
        <sz val="11"/>
        <color theme="1"/>
        <rFont val="Calibri"/>
        <family val="2"/>
        <scheme val="minor"/>
      </rPr>
      <t>Inventory (beginning and ending)</t>
    </r>
  </si>
  <si>
    <r>
      <t>·</t>
    </r>
    <r>
      <rPr>
        <sz val="7"/>
        <color theme="1"/>
        <rFont val="Times New Roman"/>
        <family val="1"/>
      </rPr>
      <t xml:space="preserve">         </t>
    </r>
    <r>
      <rPr>
        <sz val="11"/>
        <color theme="1"/>
        <rFont val="Calibri"/>
        <family val="2"/>
        <scheme val="minor"/>
      </rPr>
      <t>Building Expenses</t>
    </r>
  </si>
  <si>
    <t>Tab #2 – Projected Cash Flow</t>
  </si>
  <si>
    <t>Projected Cash Flow - A cash flow statement is a financial statement that provides aggregate data regarding all cash inflows a company receives from its ongoing operations and external investment sources. It also includes all cash outflows that pay for business activities and investments during a given period.</t>
  </si>
  <si>
    <r>
      <t xml:space="preserve">Tab #3 - Labor Budget – </t>
    </r>
    <r>
      <rPr>
        <sz val="11"/>
        <color theme="1"/>
        <rFont val="Calibri"/>
        <family val="2"/>
        <scheme val="minor"/>
      </rPr>
      <t>enter each position, hours per week, salary or hourly rate, payroll tax rate, benefit expense, select basis (annual, monthly , weekly or hourly), and Allocation Method.</t>
    </r>
  </si>
  <si>
    <r>
      <t xml:space="preserve">Payroll Taxes – </t>
    </r>
    <r>
      <rPr>
        <sz val="11"/>
        <color theme="1"/>
        <rFont val="Calibri"/>
        <family val="2"/>
        <scheme val="minor"/>
      </rPr>
      <t>include FICA (Employers share of Social Security and Medicare Taxes), FUTA (Federal Unemployment), and SUTA (State unemployment).</t>
    </r>
  </si>
  <si>
    <t>Social Security</t>
  </si>
  <si>
    <t>Medicare</t>
  </si>
  <si>
    <t>FUTA</t>
  </si>
  <si>
    <t xml:space="preserve">1st $7,000 in wages </t>
  </si>
  <si>
    <t>SUTA</t>
  </si>
  <si>
    <t>NE 1st $24k in wages</t>
  </si>
  <si>
    <t>Varies by state contact state labor department for rate and enter appropriate rate for your state</t>
  </si>
  <si>
    <t xml:space="preserve">Total for Nebraska </t>
  </si>
  <si>
    <r>
      <t>Allocation Method</t>
    </r>
    <r>
      <rPr>
        <sz val="11"/>
        <color theme="1"/>
        <rFont val="Calibri"/>
        <family val="2"/>
        <scheme val="minor"/>
      </rPr>
      <t xml:space="preserve"> - Allocation Method is the way in which expenses are split between departments. For example: you do not want to charge the entire heating/cooling bill to the deli; you want to find a way to allocate expenses that closely relates to the store set-up so you can get an accurate picture of how each department is performing. Common allocation methods are Gross Revenue, Equally Allocation, or Area Allocation.</t>
    </r>
  </si>
  <si>
    <r>
      <t>Gross Revenue Allocation</t>
    </r>
    <r>
      <rPr>
        <sz val="11"/>
        <color rgb="FF000000"/>
        <rFont val="Calibri"/>
        <family val="2"/>
        <scheme val="minor"/>
      </rPr>
      <t xml:space="preserve"> - This option allocates labor expenses based on Gross Revenue, which is defined as money earned from sales. For example: you have three departments, one department has 70% of gross revenue then 70% of the labor will be expensed to that department. The second department has 10% of gross revenue, so 10% of labor is expenses to that department. The third department has 20% of gross sales and is expensed for 20% of total labor.</t>
    </r>
  </si>
  <si>
    <r>
      <t>Equal Allocation</t>
    </r>
    <r>
      <rPr>
        <sz val="11"/>
        <color theme="1"/>
        <rFont val="Calibri"/>
        <family val="2"/>
        <scheme val="minor"/>
      </rPr>
      <t xml:space="preserve"> – with this option, labor is allocated to each department based on how many departments there are. For example: If you have five departments, 20% of the total labor will be expensed to each department.</t>
    </r>
  </si>
  <si>
    <r>
      <t>Area Allocation</t>
    </r>
    <r>
      <rPr>
        <sz val="11"/>
        <color theme="1"/>
        <rFont val="Calibri"/>
        <family val="2"/>
        <scheme val="minor"/>
      </rPr>
      <t xml:space="preserve"> - This option splits labor expenses based on the Area (or floor space) of each department. For example, the produce department only covers 10% of your floor space, so 10% of the labor cost will be allocated to the deli department.</t>
    </r>
  </si>
  <si>
    <r>
      <t>Benefit percentage</t>
    </r>
    <r>
      <rPr>
        <sz val="11"/>
        <color theme="1"/>
        <rFont val="Calibri"/>
        <family val="2"/>
        <scheme val="minor"/>
      </rPr>
      <t xml:space="preserve"> - This percentage refers to the amount of benefits received in addition to the employee wages. For example: If you provide health insurance, how much does that cost in terms of your employees’ wages. If your employee is paid $2000 and the health benefit is worth $500, then your Benefit percentage 25%.</t>
    </r>
  </si>
  <si>
    <r>
      <t xml:space="preserve">Monthly Adjustments - </t>
    </r>
    <r>
      <rPr>
        <sz val="11"/>
        <color theme="1"/>
        <rFont val="Calibri"/>
        <family val="2"/>
        <scheme val="minor"/>
      </rPr>
      <t>takes into account Seasonal trends. For example in the grocery store business, usually the Thanksgiving and Christmas Holidays have better sales than January or February. When doing a seasonal adjustment, estimate the changes in your sales based upon the season, perhaps you want to say that the November and December sales will be 150% of normal, or that January will be 75% of normal sales. Also, consider that special community events or even local seasons (tourists visiting the lake) can change depending on the season.</t>
    </r>
  </si>
  <si>
    <r>
      <t xml:space="preserve">Allocation Manual Adjustments – </t>
    </r>
    <r>
      <rPr>
        <sz val="11"/>
        <color theme="1"/>
        <rFont val="Calibri"/>
        <family val="2"/>
        <scheme val="minor"/>
      </rPr>
      <t>allows you to assign labor by department assignment. For example, one employee may work exclusively in the deli department. 100% would be entered for that employee under the deli heading.</t>
    </r>
  </si>
  <si>
    <t>Tab #4 – Overhead (Allocated to each department based upon Gross Revenue, Equally, or Area)</t>
  </si>
  <si>
    <r>
      <t>Gross Revenue Allocation</t>
    </r>
    <r>
      <rPr>
        <sz val="11"/>
        <color rgb="FF000000"/>
        <rFont val="Calibri"/>
        <family val="2"/>
        <scheme val="minor"/>
      </rPr>
      <t xml:space="preserve"> - This option allocates labor expenses based on Gross Revenue, which is defined as money earned from sales. For example: </t>
    </r>
    <r>
      <rPr>
        <sz val="11"/>
        <color theme="1"/>
        <rFont val="Calibri"/>
        <family val="2"/>
        <scheme val="minor"/>
      </rPr>
      <t>Your advertising budget is $1000 per month, and your deli department accounts for 25% of your gross revenue. Then 25% of the $1000 expense would be allocated to the deli department.</t>
    </r>
  </si>
  <si>
    <r>
      <t>Equal Allocation</t>
    </r>
    <r>
      <rPr>
        <sz val="11"/>
        <color theme="1"/>
        <rFont val="Calibri"/>
        <family val="2"/>
        <scheme val="minor"/>
      </rPr>
      <t xml:space="preserve"> – with this option, expenses are allocated to each department based on how many departments there are. For example: If you have five departments, 20% of the total expenses are expensed to each department.</t>
    </r>
  </si>
  <si>
    <r>
      <t>Area Allocation</t>
    </r>
    <r>
      <rPr>
        <sz val="11"/>
        <color theme="1"/>
        <rFont val="Calibri"/>
        <family val="2"/>
        <scheme val="minor"/>
      </rPr>
      <t xml:space="preserve"> - This option splits all expenses based on the Area (or floor space) of each department. For example, the produce department only covers 10% of your floor space, so 10% of expenses are allocated to the deli department.</t>
    </r>
  </si>
  <si>
    <r>
      <t>Monthly Adjustments -</t>
    </r>
    <r>
      <rPr>
        <sz val="11"/>
        <color theme="1"/>
        <rFont val="Calibri"/>
        <family val="2"/>
        <scheme val="minor"/>
      </rPr>
      <t xml:space="preserve"> takes into account Seasonal trends. For example in the grocery store business, usually the Thanksgiving and Christmas Holidays have better sales than January or February. When doing a seasonal adjustment, estimate the changes in your sales based upon the season, perhaps you want to say that the November and December sales will be 150% of normal, or that January will be 75% of normal sales. Also, consider that special community events or even local seasons (tourists visiting the lake) can change depending on the season.</t>
    </r>
  </si>
  <si>
    <r>
      <t xml:space="preserve">Allocation Manual Adjustments – </t>
    </r>
    <r>
      <rPr>
        <sz val="11"/>
        <color theme="1"/>
        <rFont val="Calibri"/>
        <family val="2"/>
        <scheme val="minor"/>
      </rPr>
      <t>allows you to assign expenses by department.</t>
    </r>
  </si>
  <si>
    <t xml:space="preserve"> Tabs 5-12 – Department Income Statement. One department use grocery.</t>
  </si>
  <si>
    <t>Each tab pulls labor (Tab #3) and overhead (Tab #4) data with respect to the allocation method of each expense. Area is the actual area of the department.</t>
  </si>
  <si>
    <r>
      <t>Markup percentage</t>
    </r>
    <r>
      <rPr>
        <sz val="11"/>
        <color theme="1"/>
        <rFont val="Calibri"/>
        <family val="2"/>
        <scheme val="minor"/>
      </rPr>
      <t xml:space="preserve"> is the projected markup over cost for items in this department. Define Markup percentage - Markup is not to be confused with gross profit. Mark up is the percentage of the cost we are adding to the price. Gross profit is the percentage of the price we keep. For example: If we buy something for 75 cents and sell it for $1, we have marked it up 33% (25 cents on75 cents), but we have 25% gross profit (25 cents of $1).</t>
    </r>
  </si>
  <si>
    <r>
      <t>Shrink percentage</t>
    </r>
    <r>
      <rPr>
        <sz val="11"/>
        <color theme="1"/>
        <rFont val="Calibri"/>
        <family val="2"/>
        <scheme val="minor"/>
      </rPr>
      <t xml:space="preserve"> is the projected loss percentage for the department. Define Shrink percentage - Shrink percentage is the amount of inventory that is purchased but never sold. Maybe a banana was bruised and had to be thrown away, some canned goods expired, or some customer or worker just stole something. These are all part of Shrink. A common standard of Shrink in a grocery store is 0.5%</t>
    </r>
  </si>
  <si>
    <r>
      <t xml:space="preserve">Credit Card fees </t>
    </r>
    <r>
      <rPr>
        <sz val="11"/>
        <color theme="1"/>
        <rFont val="Calibri"/>
        <family val="2"/>
        <scheme val="minor"/>
      </rPr>
      <t>are the percentages of Credit Card sales paid to the cooperatives credit card processor. Fees vary based upon card type and the chosen processor. It is suggested that cooperatives research processor options to determine the best solution for their entity.</t>
    </r>
  </si>
  <si>
    <t>The tabs are dependent upon each other to provide assist the steering team with creating a realistic budget for the first year of operations.</t>
  </si>
  <si>
    <r>
      <t>Printing</t>
    </r>
    <r>
      <rPr>
        <sz val="11"/>
        <color theme="1"/>
        <rFont val="Calibri"/>
        <family val="2"/>
        <scheme val="minor"/>
      </rPr>
      <t xml:space="preserve"> </t>
    </r>
  </si>
  <si>
    <t>The print instructions in both files has been set so the print will be in black and white. You can view how each of the tabs will look when printed by clicking on the “Page Layout” option of the tool bar near the top of the page then on the arrow in the right lower corner of that section of the Excel ribbon.</t>
  </si>
  <si>
    <t>That will open the “Page Setup” window, which has a button called “Print Preview”.</t>
  </si>
  <si>
    <t>Select the number of pages to print.</t>
  </si>
  <si>
    <t>Step #1 – Tab #1 - Financial</t>
  </si>
  <si>
    <t>Transfer Cash on Hand from Start-up Plan, enter on Beginning Balance Sheet – Cash</t>
  </si>
  <si>
    <t>If applicable, populate the following tables:</t>
  </si>
  <si>
    <r>
      <t>·</t>
    </r>
    <r>
      <rPr>
        <sz val="7"/>
        <color theme="1"/>
        <rFont val="Times New Roman"/>
        <family val="1"/>
      </rPr>
      <t xml:space="preserve">         </t>
    </r>
    <r>
      <rPr>
        <sz val="11"/>
        <color theme="1"/>
        <rFont val="Calibri"/>
        <family val="2"/>
        <scheme val="minor"/>
      </rPr>
      <t>Accounts Receivables</t>
    </r>
  </si>
  <si>
    <r>
      <t>·</t>
    </r>
    <r>
      <rPr>
        <sz val="7"/>
        <color theme="1"/>
        <rFont val="Times New Roman"/>
        <family val="1"/>
      </rPr>
      <t xml:space="preserve">         </t>
    </r>
    <r>
      <rPr>
        <sz val="11"/>
        <color theme="1"/>
        <rFont val="Calibri"/>
        <family val="2"/>
        <scheme val="minor"/>
      </rPr>
      <t>Equipment</t>
    </r>
  </si>
  <si>
    <r>
      <t>·</t>
    </r>
    <r>
      <rPr>
        <sz val="7"/>
        <color theme="1"/>
        <rFont val="Times New Roman"/>
        <family val="1"/>
      </rPr>
      <t xml:space="preserve">         </t>
    </r>
    <r>
      <rPr>
        <sz val="11"/>
        <color theme="1"/>
        <rFont val="Calibri"/>
        <family val="2"/>
        <scheme val="minor"/>
      </rPr>
      <t>Furnishings</t>
    </r>
  </si>
  <si>
    <r>
      <t>·</t>
    </r>
    <r>
      <rPr>
        <sz val="7"/>
        <color theme="1"/>
        <rFont val="Times New Roman"/>
        <family val="1"/>
      </rPr>
      <t xml:space="preserve">         </t>
    </r>
    <r>
      <rPr>
        <sz val="11"/>
        <color theme="1"/>
        <rFont val="Calibri"/>
        <family val="2"/>
        <scheme val="minor"/>
      </rPr>
      <t>Inventory</t>
    </r>
  </si>
  <si>
    <r>
      <t>·</t>
    </r>
    <r>
      <rPr>
        <sz val="7"/>
        <color theme="1"/>
        <rFont val="Times New Roman"/>
        <family val="1"/>
      </rPr>
      <t xml:space="preserve">         </t>
    </r>
    <r>
      <rPr>
        <sz val="11"/>
        <color theme="1"/>
        <rFont val="Calibri"/>
        <family val="2"/>
        <scheme val="minor"/>
      </rPr>
      <t>Buildings</t>
    </r>
  </si>
  <si>
    <r>
      <t>·</t>
    </r>
    <r>
      <rPr>
        <sz val="7"/>
        <color theme="1"/>
        <rFont val="Times New Roman"/>
        <family val="1"/>
      </rPr>
      <t xml:space="preserve">         </t>
    </r>
    <r>
      <rPr>
        <sz val="11"/>
        <color theme="1"/>
        <rFont val="Calibri"/>
        <family val="2"/>
        <scheme val="minor"/>
      </rPr>
      <t>Taxes Payable</t>
    </r>
  </si>
  <si>
    <r>
      <t>·</t>
    </r>
    <r>
      <rPr>
        <sz val="7"/>
        <color theme="1"/>
        <rFont val="Times New Roman"/>
        <family val="1"/>
      </rPr>
      <t xml:space="preserve">         </t>
    </r>
    <r>
      <rPr>
        <sz val="11"/>
        <color theme="1"/>
        <rFont val="Calibri"/>
        <family val="2"/>
        <scheme val="minor"/>
      </rPr>
      <t>Miscellaneous</t>
    </r>
  </si>
  <si>
    <r>
      <t xml:space="preserve">Step #2 – Tab #2 - </t>
    </r>
    <r>
      <rPr>
        <sz val="12"/>
        <color theme="1"/>
        <rFont val="Calibri"/>
        <family val="2"/>
        <scheme val="minor"/>
      </rPr>
      <t>populate Financial table IF there are applicable loans.</t>
    </r>
  </si>
  <si>
    <t>Step #3 – Tab #3 – Populate Labor</t>
  </si>
  <si>
    <r>
      <t>·</t>
    </r>
    <r>
      <rPr>
        <sz val="7"/>
        <color theme="1"/>
        <rFont val="Times New Roman"/>
        <family val="1"/>
      </rPr>
      <t xml:space="preserve">         </t>
    </r>
    <r>
      <rPr>
        <sz val="11"/>
        <color theme="1"/>
        <rFont val="Calibri"/>
        <family val="2"/>
        <scheme val="minor"/>
      </rPr>
      <t>Position titles</t>
    </r>
  </si>
  <si>
    <r>
      <t>·</t>
    </r>
    <r>
      <rPr>
        <sz val="7"/>
        <color theme="1"/>
        <rFont val="Times New Roman"/>
        <family val="1"/>
      </rPr>
      <t xml:space="preserve">         </t>
    </r>
    <r>
      <rPr>
        <sz val="11"/>
        <color theme="1"/>
        <rFont val="Calibri"/>
        <family val="2"/>
        <scheme val="minor"/>
      </rPr>
      <t>Hours per week</t>
    </r>
  </si>
  <si>
    <r>
      <t>·</t>
    </r>
    <r>
      <rPr>
        <sz val="7"/>
        <color theme="1"/>
        <rFont val="Times New Roman"/>
        <family val="1"/>
      </rPr>
      <t xml:space="preserve">         </t>
    </r>
    <r>
      <rPr>
        <sz val="11"/>
        <color theme="1"/>
        <rFont val="Calibri"/>
        <family val="2"/>
        <scheme val="minor"/>
      </rPr>
      <t>Pay</t>
    </r>
  </si>
  <si>
    <r>
      <t>·</t>
    </r>
    <r>
      <rPr>
        <sz val="7"/>
        <color theme="1"/>
        <rFont val="Times New Roman"/>
        <family val="1"/>
      </rPr>
      <t xml:space="preserve">         </t>
    </r>
    <r>
      <rPr>
        <sz val="11"/>
        <color theme="1"/>
        <rFont val="Calibri"/>
        <family val="2"/>
        <scheme val="minor"/>
      </rPr>
      <t>Basis (Annual/Hourly)</t>
    </r>
  </si>
  <si>
    <r>
      <t>·</t>
    </r>
    <r>
      <rPr>
        <sz val="7"/>
        <color theme="1"/>
        <rFont val="Times New Roman"/>
        <family val="1"/>
      </rPr>
      <t xml:space="preserve">         </t>
    </r>
    <r>
      <rPr>
        <sz val="11"/>
        <color theme="1"/>
        <rFont val="Calibri"/>
        <family val="2"/>
        <scheme val="minor"/>
      </rPr>
      <t>Pay allocation</t>
    </r>
  </si>
  <si>
    <r>
      <t>·</t>
    </r>
    <r>
      <rPr>
        <sz val="7"/>
        <color theme="1"/>
        <rFont val="Times New Roman"/>
        <family val="1"/>
      </rPr>
      <t xml:space="preserve">         </t>
    </r>
    <r>
      <rPr>
        <sz val="11"/>
        <color theme="1"/>
        <rFont val="Calibri"/>
        <family val="2"/>
        <scheme val="minor"/>
      </rPr>
      <t>Benefit percentage.</t>
    </r>
  </si>
  <si>
    <t>Step #4  - Tab #4 – Populate Overhead Expenses, which may include:</t>
  </si>
  <si>
    <r>
      <t>·</t>
    </r>
    <r>
      <rPr>
        <sz val="7"/>
        <color theme="1"/>
        <rFont val="Times New Roman"/>
        <family val="1"/>
      </rPr>
      <t xml:space="preserve">         </t>
    </r>
    <r>
      <rPr>
        <sz val="11"/>
        <color theme="1"/>
        <rFont val="Calibri"/>
        <family val="2"/>
        <scheme val="minor"/>
      </rPr>
      <t>Utilities</t>
    </r>
  </si>
  <si>
    <r>
      <t>o</t>
    </r>
    <r>
      <rPr>
        <sz val="7"/>
        <color theme="1"/>
        <rFont val="Times New Roman"/>
        <family val="1"/>
      </rPr>
      <t xml:space="preserve">   </t>
    </r>
    <r>
      <rPr>
        <sz val="11"/>
        <color theme="1"/>
        <rFont val="Calibri"/>
        <family val="2"/>
        <scheme val="minor"/>
      </rPr>
      <t>Telephone</t>
    </r>
  </si>
  <si>
    <r>
      <t>o</t>
    </r>
    <r>
      <rPr>
        <sz val="7"/>
        <color theme="1"/>
        <rFont val="Times New Roman"/>
        <family val="1"/>
      </rPr>
      <t xml:space="preserve">   </t>
    </r>
    <r>
      <rPr>
        <sz val="11"/>
        <color theme="1"/>
        <rFont val="Calibri"/>
        <family val="2"/>
        <scheme val="minor"/>
      </rPr>
      <t>Electricity</t>
    </r>
  </si>
  <si>
    <r>
      <t>o</t>
    </r>
    <r>
      <rPr>
        <sz val="7"/>
        <color theme="1"/>
        <rFont val="Times New Roman"/>
        <family val="1"/>
      </rPr>
      <t xml:space="preserve">   </t>
    </r>
    <r>
      <rPr>
        <sz val="11"/>
        <color theme="1"/>
        <rFont val="Calibri"/>
        <family val="2"/>
        <scheme val="minor"/>
      </rPr>
      <t>Natural Gas</t>
    </r>
  </si>
  <si>
    <r>
      <t>o</t>
    </r>
    <r>
      <rPr>
        <sz val="7"/>
        <color theme="1"/>
        <rFont val="Times New Roman"/>
        <family val="1"/>
      </rPr>
      <t xml:space="preserve">   </t>
    </r>
    <r>
      <rPr>
        <sz val="11"/>
        <color theme="1"/>
        <rFont val="Calibri"/>
        <family val="2"/>
        <scheme val="minor"/>
      </rPr>
      <t>Water</t>
    </r>
  </si>
  <si>
    <r>
      <t>o</t>
    </r>
    <r>
      <rPr>
        <sz val="7"/>
        <color theme="1"/>
        <rFont val="Times New Roman"/>
        <family val="1"/>
      </rPr>
      <t xml:space="preserve">   </t>
    </r>
    <r>
      <rPr>
        <sz val="11"/>
        <color theme="1"/>
        <rFont val="Calibri"/>
        <family val="2"/>
        <scheme val="minor"/>
      </rPr>
      <t>Sewer</t>
    </r>
  </si>
  <si>
    <r>
      <t>o</t>
    </r>
    <r>
      <rPr>
        <sz val="7"/>
        <color theme="1"/>
        <rFont val="Times New Roman"/>
        <family val="1"/>
      </rPr>
      <t xml:space="preserve">   </t>
    </r>
    <r>
      <rPr>
        <sz val="11"/>
        <color theme="1"/>
        <rFont val="Calibri"/>
        <family val="2"/>
        <scheme val="minor"/>
      </rPr>
      <t>Garbage</t>
    </r>
  </si>
  <si>
    <r>
      <t>·</t>
    </r>
    <r>
      <rPr>
        <sz val="7"/>
        <color theme="1"/>
        <rFont val="Times New Roman"/>
        <family val="1"/>
      </rPr>
      <t xml:space="preserve">         </t>
    </r>
    <r>
      <rPr>
        <sz val="11"/>
        <color theme="1"/>
        <rFont val="Calibri"/>
        <family val="2"/>
        <scheme val="minor"/>
      </rPr>
      <t>Office Supplies</t>
    </r>
  </si>
  <si>
    <r>
      <t>·</t>
    </r>
    <r>
      <rPr>
        <sz val="7"/>
        <color theme="1"/>
        <rFont val="Times New Roman"/>
        <family val="1"/>
      </rPr>
      <t xml:space="preserve">         </t>
    </r>
    <r>
      <rPr>
        <sz val="11"/>
        <color theme="1"/>
        <rFont val="Calibri"/>
        <family val="2"/>
        <scheme val="minor"/>
      </rPr>
      <t>Cleaning Supplies</t>
    </r>
  </si>
  <si>
    <r>
      <t>·</t>
    </r>
    <r>
      <rPr>
        <sz val="7"/>
        <color theme="1"/>
        <rFont val="Times New Roman"/>
        <family val="1"/>
      </rPr>
      <t xml:space="preserve">         </t>
    </r>
    <r>
      <rPr>
        <sz val="11"/>
        <color theme="1"/>
        <rFont val="Calibri"/>
        <family val="2"/>
        <scheme val="minor"/>
      </rPr>
      <t>Insurance</t>
    </r>
  </si>
  <si>
    <r>
      <t>·</t>
    </r>
    <r>
      <rPr>
        <sz val="7"/>
        <color theme="1"/>
        <rFont val="Times New Roman"/>
        <family val="1"/>
      </rPr>
      <t xml:space="preserve">         </t>
    </r>
    <r>
      <rPr>
        <sz val="11"/>
        <color theme="1"/>
        <rFont val="Calibri"/>
        <family val="2"/>
        <scheme val="minor"/>
      </rPr>
      <t>Maintenance</t>
    </r>
  </si>
  <si>
    <r>
      <t>·</t>
    </r>
    <r>
      <rPr>
        <sz val="7"/>
        <color theme="1"/>
        <rFont val="Times New Roman"/>
        <family val="1"/>
      </rPr>
      <t xml:space="preserve">         </t>
    </r>
    <r>
      <rPr>
        <sz val="11"/>
        <color theme="1"/>
        <rFont val="Calibri"/>
        <family val="2"/>
        <scheme val="minor"/>
      </rPr>
      <t>Professional Fees</t>
    </r>
  </si>
  <si>
    <r>
      <t>·</t>
    </r>
    <r>
      <rPr>
        <sz val="7"/>
        <color theme="1"/>
        <rFont val="Times New Roman"/>
        <family val="1"/>
      </rPr>
      <t xml:space="preserve">         </t>
    </r>
    <r>
      <rPr>
        <sz val="11"/>
        <color theme="1"/>
        <rFont val="Calibri"/>
        <family val="2"/>
        <scheme val="minor"/>
      </rPr>
      <t>Any other expenses not related to Cost of Goods Sold</t>
    </r>
  </si>
  <si>
    <t>Step 5 - Tabs #5-12 – Determine for each department:</t>
  </si>
  <si>
    <r>
      <t>·</t>
    </r>
    <r>
      <rPr>
        <sz val="7"/>
        <color theme="1"/>
        <rFont val="Times New Roman"/>
        <family val="1"/>
      </rPr>
      <t xml:space="preserve">         </t>
    </r>
    <r>
      <rPr>
        <sz val="11"/>
        <color theme="1"/>
        <rFont val="Calibri"/>
        <family val="2"/>
        <scheme val="minor"/>
      </rPr>
      <t>Area by Square Footage</t>
    </r>
  </si>
  <si>
    <r>
      <t>·</t>
    </r>
    <r>
      <rPr>
        <sz val="7"/>
        <color theme="1"/>
        <rFont val="Times New Roman"/>
        <family val="1"/>
      </rPr>
      <t xml:space="preserve">         </t>
    </r>
    <r>
      <rPr>
        <sz val="11"/>
        <color theme="1"/>
        <rFont val="Calibri"/>
        <family val="2"/>
        <scheme val="minor"/>
      </rPr>
      <t>Mark-up %</t>
    </r>
  </si>
  <si>
    <r>
      <t>·</t>
    </r>
    <r>
      <rPr>
        <sz val="7"/>
        <color theme="1"/>
        <rFont val="Times New Roman"/>
        <family val="1"/>
      </rPr>
      <t xml:space="preserve">         </t>
    </r>
    <r>
      <rPr>
        <sz val="11"/>
        <color theme="1"/>
        <rFont val="Calibri"/>
        <family val="2"/>
        <scheme val="minor"/>
      </rPr>
      <t>Shrink %</t>
    </r>
  </si>
  <si>
    <r>
      <t>·</t>
    </r>
    <r>
      <rPr>
        <sz val="7"/>
        <color theme="1"/>
        <rFont val="Times New Roman"/>
        <family val="1"/>
      </rPr>
      <t xml:space="preserve">         </t>
    </r>
    <r>
      <rPr>
        <sz val="11"/>
        <color theme="1"/>
        <rFont val="Calibri"/>
        <family val="2"/>
        <scheme val="minor"/>
      </rPr>
      <t>Credit Card Processing Fee %</t>
    </r>
  </si>
  <si>
    <r>
      <t>·</t>
    </r>
    <r>
      <rPr>
        <sz val="7"/>
        <color theme="1"/>
        <rFont val="Times New Roman"/>
        <family val="1"/>
      </rPr>
      <t xml:space="preserve">         </t>
    </r>
    <r>
      <rPr>
        <sz val="11"/>
        <color theme="1"/>
        <rFont val="Calibri"/>
        <family val="2"/>
        <scheme val="minor"/>
      </rPr>
      <t>Credit Card Percentage of Sales</t>
    </r>
  </si>
  <si>
    <r>
      <t>·</t>
    </r>
    <r>
      <rPr>
        <sz val="7"/>
        <color theme="1"/>
        <rFont val="Times New Roman"/>
        <family val="1"/>
      </rPr>
      <t xml:space="preserve">         </t>
    </r>
    <r>
      <rPr>
        <sz val="11"/>
        <color theme="1"/>
        <rFont val="Calibri"/>
        <family val="2"/>
        <scheme val="minor"/>
      </rPr>
      <t>Target gross income per month.</t>
    </r>
  </si>
  <si>
    <t>*If only one department, use only Tab #5 (grocery).</t>
  </si>
  <si>
    <r>
      <t xml:space="preserve">Cost of Goods Sold calculates based upon </t>
    </r>
    <r>
      <rPr>
        <sz val="12"/>
        <color theme="1"/>
        <rFont val="Calibri"/>
        <family val="2"/>
        <scheme val="minor"/>
      </rPr>
      <t>Revenue, Markup, and Shrinkage.</t>
    </r>
  </si>
  <si>
    <t>CoopOpns</t>
  </si>
  <si>
    <t>The Cooperative Grocery Store Operations Planning Workbook</t>
  </si>
  <si>
    <t>by the University of Nebraska Agricultural Economics Department</t>
  </si>
  <si>
    <t>Cooperative Name</t>
  </si>
  <si>
    <t>Planned Start Date</t>
  </si>
  <si>
    <t>Year</t>
  </si>
  <si>
    <t>Month</t>
  </si>
  <si>
    <t>Jul</t>
  </si>
  <si>
    <t>Click in Cells Below to See Cell Background Color Conventions</t>
  </si>
  <si>
    <t>Jan</t>
  </si>
  <si>
    <t>Feb</t>
  </si>
  <si>
    <t>Mar</t>
  </si>
  <si>
    <t>Apr</t>
  </si>
  <si>
    <t>May</t>
  </si>
  <si>
    <t>Jun</t>
  </si>
  <si>
    <t>Aug</t>
  </si>
  <si>
    <t>Sep</t>
  </si>
  <si>
    <t>Oct</t>
  </si>
  <si>
    <t>Nov</t>
  </si>
  <si>
    <t>Dec</t>
  </si>
  <si>
    <t>Operations Plan - Financial</t>
  </si>
  <si>
    <t>Year-End Proforma Balance Sheet</t>
  </si>
  <si>
    <t>Annual Proforma Income Statement</t>
  </si>
  <si>
    <t>Current Assets</t>
  </si>
  <si>
    <t>Current Liabilities</t>
  </si>
  <si>
    <t>Division</t>
  </si>
  <si>
    <t>Gross Income</t>
  </si>
  <si>
    <t>COGS*</t>
  </si>
  <si>
    <t>Labor</t>
  </si>
  <si>
    <t>Overhead</t>
  </si>
  <si>
    <t>Credit Card</t>
  </si>
  <si>
    <t>Net Income</t>
  </si>
  <si>
    <t>Cash</t>
  </si>
  <si>
    <t>Accounts Payable</t>
  </si>
  <si>
    <t>Accounts Receivable</t>
  </si>
  <si>
    <t>Revolving Credit</t>
  </si>
  <si>
    <t>Grocery</t>
  </si>
  <si>
    <t>Inventory</t>
  </si>
  <si>
    <t>Current Loans</t>
  </si>
  <si>
    <t>Produce</t>
  </si>
  <si>
    <t>Current Portion LT Debt</t>
  </si>
  <si>
    <t>Meat</t>
  </si>
  <si>
    <t>Accrued Interest</t>
  </si>
  <si>
    <t>Dairy</t>
  </si>
  <si>
    <t>Taxes Payable</t>
  </si>
  <si>
    <t>Bakery</t>
  </si>
  <si>
    <t>Deli</t>
  </si>
  <si>
    <t>Total Current Assets</t>
  </si>
  <si>
    <t>Total Current Liabilities</t>
  </si>
  <si>
    <t>Personal Care</t>
  </si>
  <si>
    <t>NonGrocery(Paper)</t>
  </si>
  <si>
    <t>Other Assets</t>
  </si>
  <si>
    <t>Other Liabilities</t>
  </si>
  <si>
    <t>Spare</t>
  </si>
  <si>
    <t>Equipment</t>
  </si>
  <si>
    <t>Term Debt (Not Current)</t>
  </si>
  <si>
    <t>Long Term</t>
  </si>
  <si>
    <t>Total</t>
  </si>
  <si>
    <t>Furnishings</t>
  </si>
  <si>
    <t>Buildings</t>
  </si>
  <si>
    <t>Miscellaneous</t>
  </si>
  <si>
    <t>Total Other Assets</t>
  </si>
  <si>
    <t>Total Other Liabilities</t>
  </si>
  <si>
    <t>Term Loan</t>
  </si>
  <si>
    <t>Total Assets</t>
  </si>
  <si>
    <t>Total Liabilities</t>
  </si>
  <si>
    <t>Current Loan</t>
  </si>
  <si>
    <t>Revolving</t>
  </si>
  <si>
    <t>Stockholder Equity</t>
  </si>
  <si>
    <t>Loans</t>
  </si>
  <si>
    <t>Name</t>
  </si>
  <si>
    <t>Amount</t>
  </si>
  <si>
    <t>Beginning Value</t>
  </si>
  <si>
    <t>Life</t>
  </si>
  <si>
    <t>Ending Value</t>
  </si>
  <si>
    <t>(Enter loans that exist at the beginning of the year. If a new loan is made during the year enter only the Lender name, Type of loan, and Interest Rate in the table below. Advances to new loans are made in the Cash Flow.)</t>
  </si>
  <si>
    <t>Beginning</t>
  </si>
  <si>
    <t>Ending</t>
  </si>
  <si>
    <t>Current</t>
  </si>
  <si>
    <t>Balance</t>
  </si>
  <si>
    <t>Lender</t>
  </si>
  <si>
    <t>Type</t>
  </si>
  <si>
    <t>Principal</t>
  </si>
  <si>
    <t>Beginning Interest</t>
  </si>
  <si>
    <t>Accrued</t>
  </si>
  <si>
    <t>Rate</t>
  </si>
  <si>
    <t>Year End</t>
  </si>
  <si>
    <t>Operations Plan - Cash Flow</t>
  </si>
  <si>
    <t>Cash Flow</t>
  </si>
  <si>
    <t>Beginning Balance</t>
  </si>
  <si>
    <t>Revenue</t>
  </si>
  <si>
    <t>Cash Expenses</t>
  </si>
  <si>
    <t>Financed Funds</t>
  </si>
  <si>
    <t>Ending Balance</t>
  </si>
  <si>
    <t>Financial</t>
  </si>
  <si>
    <t>(Enter loan advances as positive numbers and repayments as negative. A cell that turns grey indicates a payment has reduced a loan balance to less than zero.)</t>
  </si>
  <si>
    <t>Source</t>
  </si>
  <si>
    <t>Interest Accrual</t>
  </si>
  <si>
    <t>Principal Balance</t>
  </si>
  <si>
    <t>Percent of  the Gross</t>
  </si>
  <si>
    <t xml:space="preserve">Cost of Goods Purchased </t>
  </si>
  <si>
    <t>Percent of  COGP</t>
  </si>
  <si>
    <t>Percent of  Labor</t>
  </si>
  <si>
    <t>OverHead</t>
  </si>
  <si>
    <t>Percent of Overhead</t>
  </si>
  <si>
    <t>Area</t>
  </si>
  <si>
    <t>Square Feet</t>
  </si>
  <si>
    <t>Percent of Area</t>
  </si>
  <si>
    <t>Active</t>
  </si>
  <si>
    <t>Yes / No</t>
  </si>
  <si>
    <t>Percent of Active</t>
  </si>
  <si>
    <t>Count of Active</t>
  </si>
  <si>
    <t>Operations Plan - Labor</t>
  </si>
  <si>
    <t>Salary/ Wage</t>
  </si>
  <si>
    <t>Monthly Adjustment (Percentage of Normal)</t>
  </si>
  <si>
    <t>Annual</t>
  </si>
  <si>
    <t>Allocation Manual Adjustments</t>
  </si>
  <si>
    <t>Gross Revenue Allocations</t>
  </si>
  <si>
    <t>Area Allocations</t>
  </si>
  <si>
    <t>Active Segment Allocations</t>
  </si>
  <si>
    <t>Designated Allocations</t>
  </si>
  <si>
    <t>Payroll Taxes and Rates *</t>
  </si>
  <si>
    <t>Hours /Wk</t>
  </si>
  <si>
    <t>Basis</t>
  </si>
  <si>
    <t>Allocation Method</t>
  </si>
  <si>
    <t>Benefit %</t>
  </si>
  <si>
    <t>Annual Earnings</t>
  </si>
  <si>
    <t>Annual Benefits</t>
  </si>
  <si>
    <t>Payroll Taxes*</t>
  </si>
  <si>
    <t>Normal Monthly</t>
  </si>
  <si>
    <t>Monthly</t>
  </si>
  <si>
    <t>Taxed on Amount</t>
  </si>
  <si>
    <t>Max Taxes</t>
  </si>
  <si>
    <t>Weekly</t>
  </si>
  <si>
    <t>All</t>
  </si>
  <si>
    <t>Hourly</t>
  </si>
  <si>
    <t>Gross Revenue</t>
  </si>
  <si>
    <t>Equally</t>
  </si>
  <si>
    <t>Operations Plan - Overhead</t>
  </si>
  <si>
    <t>Allocation Manual Adjustments (Percentage)</t>
  </si>
  <si>
    <t>Description</t>
  </si>
  <si>
    <t>Monthly Adjustment (percentage)</t>
  </si>
  <si>
    <t>Square Footage</t>
  </si>
  <si>
    <t>*</t>
  </si>
  <si>
    <t>Operations Plan - Grocery</t>
  </si>
  <si>
    <t>Markup %</t>
  </si>
  <si>
    <t>Shrink %</t>
  </si>
  <si>
    <t>Credit Card %</t>
  </si>
  <si>
    <t>Rate Charged</t>
  </si>
  <si>
    <t>Percentage of Sales</t>
  </si>
  <si>
    <t>Percentage of Revenue</t>
  </si>
  <si>
    <t>Annual Totals</t>
  </si>
  <si>
    <t>* Derivation of formula to calculate COG from Revenue, Markup, and Shrinkage can be seen in Note 1.</t>
  </si>
  <si>
    <t>Allocation</t>
  </si>
  <si>
    <t>Operations Plan - Produce</t>
  </si>
  <si>
    <t>*The credit card rate is calculated from inputs found on the "Grocery" tab.</t>
  </si>
  <si>
    <t>Operations Plan - Meat</t>
  </si>
  <si>
    <t>Operations Plan - Dairy</t>
  </si>
  <si>
    <t>Operations Plan - Bakery</t>
  </si>
  <si>
    <t>Operations Plan - Deli</t>
  </si>
  <si>
    <t>Operations Plan - Personal Care</t>
  </si>
  <si>
    <t>Operations Plan - NonGrocery (Paper)</t>
  </si>
  <si>
    <t>NonGrocery (Paper)</t>
  </si>
  <si>
    <t>Operations Plan - Spare</t>
  </si>
  <si>
    <t>The following cells may be populated with data from the Start-Up Plan: Cash, Equipment, Loans (if start-up loans were incurred), Furnishings, Accounts Payable, and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</si>
</sst>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4">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sz val="11"/>
      <color theme="1"/>
      <name val="Calibri"/>
      <family val="2"/>
      <scheme val="minor"/>
    </font>
    <font>
      <sz val="8"/>
      <name val="Calibri"/>
      <family val="2"/>
      <scheme val="minor"/>
    </font>
    <font>
      <sz val="20"/>
      <color theme="0"/>
      <name val="Calibri"/>
      <family val="2"/>
      <scheme val="minor"/>
    </font>
    <font>
      <b/>
      <sz val="12"/>
      <color theme="0"/>
      <name val="Calibri"/>
      <family val="2"/>
      <scheme val="minor"/>
    </font>
    <font>
      <b/>
      <sz val="16"/>
      <color theme="0"/>
      <name val="Calibri"/>
      <family val="2"/>
      <scheme val="minor"/>
    </font>
    <font>
      <b/>
      <sz val="11"/>
      <color indexed="9"/>
      <name val="Calibri"/>
      <family val="2"/>
      <scheme val="minor"/>
    </font>
    <font>
      <b/>
      <sz val="20"/>
      <color theme="0"/>
      <name val="Calibri"/>
      <family val="2"/>
      <scheme val="minor"/>
    </font>
    <font>
      <b/>
      <sz val="20"/>
      <color indexed="9"/>
      <name val="Calibri"/>
      <family val="2"/>
      <scheme val="minor"/>
    </font>
    <font>
      <sz val="11"/>
      <name val="Calibri"/>
      <family val="2"/>
      <scheme val="minor"/>
    </font>
    <font>
      <sz val="11"/>
      <color theme="8" tint="-0.249977111117893"/>
      <name val="Calibri"/>
      <family val="2"/>
      <scheme val="minor"/>
    </font>
    <font>
      <sz val="11"/>
      <color rgb="FF0070C0"/>
      <name val="Calibri"/>
      <family val="2"/>
      <scheme val="minor"/>
    </font>
    <font>
      <sz val="11"/>
      <color theme="4"/>
      <name val="Calibri"/>
      <family val="2"/>
      <scheme val="minor"/>
    </font>
    <font>
      <sz val="11"/>
      <color rgb="FF2F75B5"/>
      <name val="Calibri"/>
      <family val="2"/>
      <scheme val="minor"/>
    </font>
    <font>
      <b/>
      <sz val="11"/>
      <color theme="1"/>
      <name val="Calibri"/>
      <family val="2"/>
      <scheme val="minor"/>
    </font>
    <font>
      <sz val="18"/>
      <color theme="1"/>
      <name val="Calibri"/>
      <family val="2"/>
      <scheme val="minor"/>
    </font>
    <font>
      <sz val="14"/>
      <color theme="1"/>
      <name val="Calibri"/>
      <family val="2"/>
      <scheme val="minor"/>
    </font>
    <font>
      <b/>
      <sz val="14"/>
      <color theme="1"/>
      <name val="Calibri"/>
      <family val="2"/>
      <scheme val="minor"/>
    </font>
    <font>
      <sz val="36"/>
      <color theme="1"/>
      <name val="Calibri"/>
      <family val="2"/>
      <scheme val="minor"/>
    </font>
    <font>
      <sz val="12"/>
      <color theme="1"/>
      <name val="Calibri"/>
      <family val="2"/>
      <scheme val="minor"/>
    </font>
    <font>
      <sz val="9"/>
      <color indexed="81"/>
      <name val="Tahoma"/>
      <family val="2"/>
    </font>
    <font>
      <b/>
      <sz val="9"/>
      <color indexed="81"/>
      <name val="Tahoma"/>
      <family val="2"/>
    </font>
    <font>
      <sz val="12"/>
      <color rgb="FFFFFF00"/>
      <name val="Calibri"/>
      <family val="2"/>
      <scheme val="minor"/>
    </font>
    <font>
      <sz val="11"/>
      <color rgb="FFFF0000"/>
      <name val="Calibri"/>
      <family val="2"/>
      <scheme val="minor"/>
    </font>
    <font>
      <sz val="14"/>
      <color rgb="FF000000"/>
      <name val="Calibri"/>
      <family val="2"/>
    </font>
    <font>
      <sz val="11"/>
      <color theme="1"/>
      <name val="Calibri"/>
      <family val="2"/>
    </font>
    <font>
      <sz val="11"/>
      <color rgb="FF000000"/>
      <name val="Arial"/>
      <family val="2"/>
    </font>
    <font>
      <sz val="22"/>
      <color theme="1"/>
      <name val="Calibri"/>
      <family val="2"/>
      <scheme val="minor"/>
    </font>
    <font>
      <b/>
      <sz val="11"/>
      <color theme="0"/>
      <name val="Arial"/>
      <family val="2"/>
    </font>
    <font>
      <sz val="24"/>
      <color theme="1"/>
      <name val="Calibri"/>
      <family val="2"/>
    </font>
    <font>
      <sz val="11"/>
      <color theme="1"/>
      <name val="Arial"/>
      <family val="2"/>
    </font>
    <font>
      <sz val="36"/>
      <color rgb="FF00FF00"/>
      <name val="Calibri"/>
      <family val="2"/>
      <scheme val="minor"/>
    </font>
    <font>
      <sz val="11"/>
      <color theme="1"/>
      <name val="Noto Sans Symbols"/>
    </font>
    <font>
      <sz val="7"/>
      <color theme="1"/>
      <name val="Times New Roman"/>
      <family val="1"/>
    </font>
    <font>
      <sz val="11"/>
      <color rgb="FF000000"/>
      <name val="Calibri"/>
      <family val="2"/>
      <scheme val="minor"/>
    </font>
    <font>
      <sz val="11"/>
      <color theme="1"/>
      <name val="Symbol"/>
      <family val="1"/>
      <charset val="2"/>
    </font>
    <font>
      <sz val="10"/>
      <color theme="1"/>
      <name val="Times New Roman"/>
      <family val="1"/>
    </font>
    <font>
      <b/>
      <sz val="11"/>
      <color rgb="FF000000"/>
      <name val="Calibri"/>
      <family val="2"/>
      <scheme val="minor"/>
    </font>
    <font>
      <b/>
      <sz val="10"/>
      <color theme="1"/>
      <name val="Times New Roman"/>
      <family val="1"/>
    </font>
    <font>
      <sz val="11"/>
      <color theme="1"/>
      <name val="Courier New"/>
      <family val="3"/>
    </font>
    <font>
      <sz val="11"/>
      <color rgb="FF000000"/>
      <name val="Calibri"/>
      <family val="2"/>
    </font>
  </fonts>
  <fills count="24">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2F75B5"/>
        <bgColor indexed="64"/>
      </patternFill>
    </fill>
    <fill>
      <patternFill patternType="solid">
        <fgColor theme="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00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00FF00"/>
        <bgColor rgb="FF00FF00"/>
      </patternFill>
    </fill>
    <fill>
      <patternFill patternType="solid">
        <fgColor theme="0"/>
        <bgColor theme="0"/>
      </patternFill>
    </fill>
    <fill>
      <patternFill patternType="solid">
        <fgColor rgb="FFFF0000"/>
        <bgColor indexed="64"/>
      </patternFill>
    </fill>
    <fill>
      <patternFill patternType="solid">
        <fgColor theme="8" tint="0.59999389629810485"/>
        <bgColor theme="0"/>
      </patternFill>
    </fill>
    <fill>
      <patternFill patternType="solid">
        <fgColor theme="9" tint="0.39997558519241921"/>
        <bgColor indexed="64"/>
      </patternFill>
    </fill>
    <fill>
      <patternFill patternType="solid">
        <fgColor rgb="FFFFFF66"/>
        <bgColor indexed="64"/>
      </patternFill>
    </fill>
    <fill>
      <patternFill patternType="solid">
        <fgColor theme="9"/>
        <bgColor indexed="64"/>
      </patternFill>
    </fill>
    <fill>
      <patternFill patternType="solid">
        <fgColor rgb="FF2E75B5"/>
        <bgColor rgb="FF2E75B5"/>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1"/>
      </left>
      <right/>
      <top/>
      <bottom/>
      <diagonal/>
    </border>
    <border>
      <left/>
      <right style="thin">
        <color theme="1"/>
      </right>
      <top/>
      <bottom/>
      <diagonal/>
    </border>
    <border>
      <left/>
      <right/>
      <top style="thin">
        <color rgb="FF000000"/>
      </top>
      <bottom/>
      <diagonal/>
    </border>
    <border>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398">
    <xf numFmtId="0" fontId="0" fillId="0" borderId="0" xfId="0"/>
    <xf numFmtId="0" fontId="0" fillId="2" borderId="0" xfId="0" applyFill="1"/>
    <xf numFmtId="0" fontId="2" fillId="3" borderId="1" xfId="0" applyFont="1" applyFill="1" applyBorder="1"/>
    <xf numFmtId="43" fontId="0" fillId="2" borderId="0" xfId="1" applyFont="1" applyFill="1" applyAlignment="1">
      <alignment wrapText="1"/>
    </xf>
    <xf numFmtId="9" fontId="0" fillId="2" borderId="0" xfId="2" applyFont="1" applyFill="1"/>
    <xf numFmtId="43" fontId="7" fillId="4" borderId="0" xfId="1" applyFont="1" applyFill="1" applyBorder="1" applyAlignment="1"/>
    <xf numFmtId="0" fontId="1" fillId="3" borderId="4" xfId="0" applyFont="1" applyFill="1" applyBorder="1" applyAlignment="1">
      <alignment horizontal="center" vertical="center" wrapText="1"/>
    </xf>
    <xf numFmtId="164" fontId="1" fillId="3" borderId="4" xfId="1" applyNumberFormat="1" applyFont="1" applyFill="1" applyBorder="1" applyAlignment="1">
      <alignment horizontal="center" vertical="center" wrapText="1"/>
    </xf>
    <xf numFmtId="9" fontId="1" fillId="3" borderId="4" xfId="2" applyFont="1" applyFill="1" applyBorder="1" applyAlignment="1">
      <alignment horizontal="center" vertical="center" wrapText="1"/>
    </xf>
    <xf numFmtId="9" fontId="1" fillId="3" borderId="3" xfId="2" applyFont="1" applyFill="1" applyBorder="1" applyAlignment="1">
      <alignment horizontal="center" vertical="center" wrapText="1"/>
    </xf>
    <xf numFmtId="0" fontId="1" fillId="4" borderId="0" xfId="0" applyFont="1" applyFill="1" applyAlignment="1">
      <alignment horizontal="right" wrapText="1"/>
    </xf>
    <xf numFmtId="3" fontId="0" fillId="2" borderId="0" xfId="0" applyNumberFormat="1" applyFill="1"/>
    <xf numFmtId="43" fontId="1" fillId="3" borderId="3" xfId="1" applyFont="1" applyFill="1" applyBorder="1" applyAlignment="1">
      <alignment horizontal="center"/>
    </xf>
    <xf numFmtId="43" fontId="9" fillId="3" borderId="3" xfId="1" applyFont="1" applyFill="1" applyBorder="1" applyAlignment="1">
      <alignment horizontal="center"/>
    </xf>
    <xf numFmtId="0" fontId="7" fillId="4" borderId="0" xfId="0" applyFont="1" applyFill="1" applyAlignment="1">
      <alignment horizontal="right"/>
    </xf>
    <xf numFmtId="9" fontId="2" fillId="4" borderId="0" xfId="2" applyFont="1" applyFill="1"/>
    <xf numFmtId="0" fontId="0" fillId="7" borderId="1" xfId="0" applyFill="1" applyBorder="1"/>
    <xf numFmtId="3" fontId="2" fillId="4" borderId="0" xfId="0" applyNumberFormat="1" applyFont="1" applyFill="1"/>
    <xf numFmtId="0" fontId="10" fillId="4" borderId="0" xfId="0" applyFont="1" applyFill="1"/>
    <xf numFmtId="9" fontId="1" fillId="4" borderId="0" xfId="2" applyFont="1" applyFill="1" applyAlignment="1">
      <alignment horizontal="center"/>
    </xf>
    <xf numFmtId="0" fontId="11" fillId="4" borderId="0" xfId="0" applyFont="1" applyFill="1"/>
    <xf numFmtId="9" fontId="9" fillId="4" borderId="0" xfId="2" applyFont="1" applyFill="1" applyAlignment="1">
      <alignment horizontal="center"/>
    </xf>
    <xf numFmtId="0" fontId="0" fillId="3" borderId="0" xfId="0" applyFill="1"/>
    <xf numFmtId="0" fontId="1" fillId="3" borderId="0" xfId="0" applyFont="1" applyFill="1"/>
    <xf numFmtId="0" fontId="9" fillId="3" borderId="0" xfId="0" applyFont="1" applyFill="1"/>
    <xf numFmtId="0" fontId="1" fillId="4" borderId="0" xfId="0" applyFont="1" applyFill="1" applyAlignment="1">
      <alignment horizontal="right"/>
    </xf>
    <xf numFmtId="3" fontId="1" fillId="4" borderId="0" xfId="0" applyNumberFormat="1" applyFont="1" applyFill="1"/>
    <xf numFmtId="0" fontId="1" fillId="4" borderId="0" xfId="0" applyFont="1" applyFill="1" applyAlignment="1">
      <alignment horizontal="center" wrapText="1"/>
    </xf>
    <xf numFmtId="3" fontId="0" fillId="7" borderId="1" xfId="0" applyNumberFormat="1" applyFill="1" applyBorder="1"/>
    <xf numFmtId="0" fontId="12" fillId="7" borderId="1" xfId="0" applyFont="1" applyFill="1" applyBorder="1"/>
    <xf numFmtId="3" fontId="12" fillId="7" borderId="1" xfId="0" applyNumberFormat="1" applyFont="1" applyFill="1" applyBorder="1"/>
    <xf numFmtId="3" fontId="2" fillId="4" borderId="6" xfId="1" applyNumberFormat="1" applyFont="1" applyFill="1" applyBorder="1"/>
    <xf numFmtId="3" fontId="0" fillId="6" borderId="0" xfId="0" applyNumberFormat="1" applyFill="1"/>
    <xf numFmtId="9" fontId="1" fillId="4" borderId="4" xfId="2" applyFont="1" applyFill="1" applyBorder="1" applyAlignment="1">
      <alignment horizontal="center" vertical="center" wrapText="1"/>
    </xf>
    <xf numFmtId="9" fontId="13" fillId="2" borderId="0" xfId="2" applyFont="1" applyFill="1"/>
    <xf numFmtId="9" fontId="0" fillId="7" borderId="1" xfId="2" applyFont="1" applyFill="1" applyBorder="1"/>
    <xf numFmtId="9" fontId="1" fillId="4" borderId="0" xfId="2" applyFont="1" applyFill="1" applyBorder="1"/>
    <xf numFmtId="9" fontId="1" fillId="3" borderId="0" xfId="2" applyFont="1" applyFill="1" applyBorder="1" applyAlignment="1">
      <alignment horizontal="center"/>
    </xf>
    <xf numFmtId="9" fontId="14" fillId="2" borderId="0" xfId="2" applyFont="1" applyFill="1"/>
    <xf numFmtId="9" fontId="15" fillId="2" borderId="0" xfId="2" applyFont="1" applyFill="1"/>
    <xf numFmtId="0" fontId="0" fillId="2" borderId="0" xfId="0" applyFill="1" applyAlignment="1">
      <alignment horizontal="center"/>
    </xf>
    <xf numFmtId="0" fontId="15" fillId="2" borderId="0" xfId="0" applyFont="1" applyFill="1"/>
    <xf numFmtId="9" fontId="15" fillId="2" borderId="0" xfId="2" applyFont="1" applyFill="1" applyBorder="1"/>
    <xf numFmtId="9" fontId="15" fillId="2" borderId="0" xfId="0" applyNumberFormat="1" applyFont="1" applyFill="1"/>
    <xf numFmtId="164" fontId="16" fillId="8" borderId="0" xfId="2" applyNumberFormat="1" applyFont="1" applyFill="1" applyBorder="1"/>
    <xf numFmtId="9" fontId="0" fillId="7" borderId="1" xfId="0" applyNumberFormat="1" applyFill="1" applyBorder="1"/>
    <xf numFmtId="0" fontId="0" fillId="2" borderId="0" xfId="0" applyFill="1" applyProtection="1">
      <protection locked="0"/>
    </xf>
    <xf numFmtId="9" fontId="0" fillId="2" borderId="0" xfId="2" applyFont="1" applyFill="1" applyProtection="1">
      <protection locked="0"/>
    </xf>
    <xf numFmtId="9" fontId="0" fillId="2" borderId="2" xfId="2" applyFont="1" applyFill="1" applyBorder="1" applyAlignment="1" applyProtection="1">
      <alignment wrapText="1"/>
      <protection locked="0"/>
    </xf>
    <xf numFmtId="9" fontId="0" fillId="2" borderId="0" xfId="2" applyFont="1" applyFill="1" applyBorder="1" applyAlignment="1" applyProtection="1">
      <alignment wrapText="1"/>
      <protection locked="0"/>
    </xf>
    <xf numFmtId="4" fontId="0" fillId="2" borderId="0" xfId="0" applyNumberFormat="1" applyFill="1" applyProtection="1">
      <protection locked="0"/>
    </xf>
    <xf numFmtId="0" fontId="0" fillId="2" borderId="0" xfId="0" applyFill="1" applyAlignment="1" applyProtection="1">
      <alignment horizontal="center"/>
      <protection locked="0"/>
    </xf>
    <xf numFmtId="9" fontId="15" fillId="2" borderId="0" xfId="2" applyFont="1" applyFill="1" applyBorder="1" applyAlignment="1" applyProtection="1">
      <alignment wrapText="1"/>
      <protection locked="0"/>
    </xf>
    <xf numFmtId="3" fontId="0" fillId="5" borderId="1" xfId="2" applyNumberFormat="1" applyFont="1" applyFill="1" applyBorder="1" applyProtection="1">
      <protection locked="0"/>
    </xf>
    <xf numFmtId="9" fontId="0" fillId="5" borderId="1" xfId="2" applyFont="1" applyFill="1" applyBorder="1" applyProtection="1">
      <protection locked="0"/>
    </xf>
    <xf numFmtId="3" fontId="0" fillId="0" borderId="1" xfId="0" applyNumberFormat="1" applyBorder="1" applyProtection="1">
      <protection locked="0"/>
    </xf>
    <xf numFmtId="43" fontId="7" fillId="3" borderId="3" xfId="1" applyFont="1" applyFill="1" applyBorder="1" applyAlignment="1">
      <alignment horizontal="center" wrapText="1"/>
    </xf>
    <xf numFmtId="0" fontId="0" fillId="4" borderId="0" xfId="0" applyFill="1"/>
    <xf numFmtId="3" fontId="2" fillId="4" borderId="1" xfId="0" applyNumberFormat="1" applyFont="1" applyFill="1" applyBorder="1"/>
    <xf numFmtId="3" fontId="0" fillId="7" borderId="1" xfId="0" applyNumberFormat="1" applyFill="1" applyBorder="1" applyAlignment="1">
      <alignment horizontal="center"/>
    </xf>
    <xf numFmtId="43" fontId="7" fillId="3" borderId="3" xfId="1" applyFont="1" applyFill="1" applyBorder="1" applyAlignment="1">
      <alignment horizontal="left" wrapText="1"/>
    </xf>
    <xf numFmtId="3" fontId="17" fillId="7" borderId="8" xfId="0" applyNumberFormat="1" applyFont="1" applyFill="1" applyBorder="1"/>
    <xf numFmtId="3" fontId="1" fillId="4" borderId="0" xfId="0" applyNumberFormat="1" applyFont="1" applyFill="1" applyAlignment="1">
      <alignment horizontal="right"/>
    </xf>
    <xf numFmtId="3" fontId="17" fillId="10" borderId="0" xfId="0" applyNumberFormat="1" applyFont="1" applyFill="1"/>
    <xf numFmtId="3" fontId="17" fillId="10" borderId="0" xfId="0" applyNumberFormat="1" applyFont="1" applyFill="1" applyAlignment="1">
      <alignment horizontal="right"/>
    </xf>
    <xf numFmtId="3" fontId="0" fillId="7" borderId="3" xfId="0" applyNumberFormat="1" applyFill="1" applyBorder="1"/>
    <xf numFmtId="3" fontId="17" fillId="7" borderId="8" xfId="0" applyNumberFormat="1" applyFont="1" applyFill="1" applyBorder="1" applyAlignment="1">
      <alignment horizontal="right"/>
    </xf>
    <xf numFmtId="3" fontId="0" fillId="7" borderId="16" xfId="0" applyNumberFormat="1" applyFill="1" applyBorder="1"/>
    <xf numFmtId="3" fontId="1" fillId="4" borderId="10" xfId="0" applyNumberFormat="1" applyFont="1" applyFill="1" applyBorder="1" applyAlignment="1">
      <alignment horizontal="right"/>
    </xf>
    <xf numFmtId="3" fontId="1" fillId="4" borderId="17" xfId="0" applyNumberFormat="1" applyFont="1" applyFill="1" applyBorder="1" applyAlignment="1">
      <alignment horizontal="right"/>
    </xf>
    <xf numFmtId="3" fontId="1" fillId="4" borderId="2" xfId="0" applyNumberFormat="1" applyFont="1" applyFill="1" applyBorder="1"/>
    <xf numFmtId="3" fontId="0" fillId="7" borderId="12" xfId="0" applyNumberFormat="1" applyFill="1" applyBorder="1" applyAlignment="1">
      <alignment horizontal="center"/>
    </xf>
    <xf numFmtId="3" fontId="19" fillId="9" borderId="13" xfId="0" applyNumberFormat="1" applyFont="1" applyFill="1" applyBorder="1" applyAlignment="1">
      <alignment horizontal="center"/>
    </xf>
    <xf numFmtId="3" fontId="19" fillId="9" borderId="15" xfId="0" applyNumberFormat="1" applyFont="1" applyFill="1" applyBorder="1" applyAlignment="1">
      <alignment horizontal="center"/>
    </xf>
    <xf numFmtId="3" fontId="19" fillId="9" borderId="14" xfId="0" applyNumberFormat="1" applyFont="1" applyFill="1" applyBorder="1" applyAlignment="1">
      <alignment horizontal="center"/>
    </xf>
    <xf numFmtId="3" fontId="20" fillId="7" borderId="1" xfId="0" applyNumberFormat="1" applyFont="1" applyFill="1" applyBorder="1" applyAlignment="1">
      <alignment horizontal="right"/>
    </xf>
    <xf numFmtId="3" fontId="19" fillId="7" borderId="1" xfId="0" applyNumberFormat="1" applyFont="1" applyFill="1" applyBorder="1"/>
    <xf numFmtId="3" fontId="1" fillId="4" borderId="14" xfId="0" applyNumberFormat="1" applyFont="1" applyFill="1" applyBorder="1"/>
    <xf numFmtId="3" fontId="0" fillId="12" borderId="0" xfId="0" applyNumberFormat="1" applyFill="1"/>
    <xf numFmtId="3" fontId="0" fillId="4" borderId="0" xfId="0" applyNumberFormat="1" applyFill="1"/>
    <xf numFmtId="3" fontId="0" fillId="0" borderId="3" xfId="0" applyNumberFormat="1" applyBorder="1" applyProtection="1">
      <protection locked="0"/>
    </xf>
    <xf numFmtId="3" fontId="0" fillId="0" borderId="16" xfId="0" applyNumberFormat="1" applyBorder="1" applyProtection="1">
      <protection locked="0"/>
    </xf>
    <xf numFmtId="3" fontId="0" fillId="0" borderId="13" xfId="0" applyNumberFormat="1" applyBorder="1" applyProtection="1">
      <protection locked="0"/>
    </xf>
    <xf numFmtId="43" fontId="7" fillId="3" borderId="7" xfId="1" applyFont="1" applyFill="1" applyBorder="1" applyAlignment="1">
      <alignment horizontal="left" wrapText="1"/>
    </xf>
    <xf numFmtId="43" fontId="8" fillId="3" borderId="15" xfId="1" applyFont="1" applyFill="1" applyBorder="1" applyAlignment="1">
      <alignment horizontal="left" wrapText="1"/>
    </xf>
    <xf numFmtId="43" fontId="7" fillId="3" borderId="3" xfId="1" applyFont="1" applyFill="1" applyBorder="1" applyAlignment="1">
      <alignment horizontal="center"/>
    </xf>
    <xf numFmtId="43" fontId="7" fillId="3" borderId="7" xfId="1" applyFont="1" applyFill="1" applyBorder="1" applyAlignment="1">
      <alignment horizontal="center"/>
    </xf>
    <xf numFmtId="3" fontId="17" fillId="9" borderId="0" xfId="0" applyNumberFormat="1" applyFont="1" applyFill="1" applyAlignment="1">
      <alignment horizontal="right"/>
    </xf>
    <xf numFmtId="43" fontId="1" fillId="3" borderId="1" xfId="1" applyFont="1" applyFill="1" applyBorder="1" applyAlignment="1">
      <alignment horizontal="center" vertical="center" wrapText="1"/>
    </xf>
    <xf numFmtId="0" fontId="1" fillId="3" borderId="1" xfId="0" applyFont="1" applyFill="1" applyBorder="1" applyAlignment="1">
      <alignment horizontal="center" vertical="center" wrapText="1"/>
    </xf>
    <xf numFmtId="164" fontId="4" fillId="7" borderId="1" xfId="2" applyNumberFormat="1" applyFont="1" applyFill="1" applyBorder="1"/>
    <xf numFmtId="0" fontId="0" fillId="14" borderId="1" xfId="0" applyFill="1" applyBorder="1" applyAlignment="1" applyProtection="1">
      <alignment horizontal="center"/>
      <protection locked="0"/>
    </xf>
    <xf numFmtId="9" fontId="0" fillId="0" borderId="1" xfId="2" applyFont="1" applyFill="1" applyBorder="1" applyProtection="1">
      <protection locked="0"/>
    </xf>
    <xf numFmtId="3" fontId="0" fillId="11" borderId="13" xfId="0" applyNumberFormat="1" applyFill="1" applyBorder="1" applyProtection="1">
      <protection locked="0"/>
    </xf>
    <xf numFmtId="9" fontId="0" fillId="0" borderId="1" xfId="2" applyFont="1" applyFill="1" applyBorder="1" applyAlignment="1" applyProtection="1">
      <protection locked="0"/>
    </xf>
    <xf numFmtId="38" fontId="0" fillId="0" borderId="1" xfId="0" applyNumberFormat="1" applyBorder="1" applyProtection="1">
      <protection locked="0"/>
    </xf>
    <xf numFmtId="0" fontId="0" fillId="8" borderId="0" xfId="0" applyFill="1" applyProtection="1">
      <protection locked="0"/>
    </xf>
    <xf numFmtId="43" fontId="0" fillId="8" borderId="0" xfId="1" applyFont="1" applyFill="1" applyBorder="1" applyAlignment="1" applyProtection="1">
      <alignment wrapText="1"/>
      <protection locked="0"/>
    </xf>
    <xf numFmtId="9" fontId="0" fillId="8" borderId="0" xfId="2" applyFont="1" applyFill="1" applyBorder="1" applyAlignment="1" applyProtection="1">
      <alignment wrapText="1"/>
      <protection locked="0"/>
    </xf>
    <xf numFmtId="0" fontId="0" fillId="8" borderId="0" xfId="0" applyFill="1" applyAlignment="1" applyProtection="1">
      <alignment horizontal="center" wrapText="1"/>
      <protection locked="0"/>
    </xf>
    <xf numFmtId="9" fontId="0" fillId="8" borderId="0" xfId="2" applyFont="1" applyFill="1" applyBorder="1" applyProtection="1">
      <protection locked="0"/>
    </xf>
    <xf numFmtId="3" fontId="0" fillId="7" borderId="1" xfId="2" applyNumberFormat="1" applyFont="1" applyFill="1" applyBorder="1" applyProtection="1"/>
    <xf numFmtId="0" fontId="1" fillId="3" borderId="9" xfId="0" applyFont="1" applyFill="1" applyBorder="1"/>
    <xf numFmtId="0" fontId="1" fillId="3" borderId="9" xfId="0" applyFont="1" applyFill="1" applyBorder="1" applyAlignment="1">
      <alignment horizontal="center" vertical="center" wrapText="1"/>
    </xf>
    <xf numFmtId="0" fontId="3" fillId="3" borderId="13" xfId="0" applyFont="1" applyFill="1" applyBorder="1"/>
    <xf numFmtId="0" fontId="2" fillId="3" borderId="15" xfId="0" applyFont="1" applyFill="1" applyBorder="1"/>
    <xf numFmtId="9" fontId="0" fillId="0" borderId="1" xfId="2" applyFont="1" applyFill="1" applyBorder="1" applyAlignment="1" applyProtection="1">
      <alignment wrapText="1"/>
      <protection locked="0"/>
    </xf>
    <xf numFmtId="0" fontId="1" fillId="3" borderId="4" xfId="0" applyFont="1" applyFill="1" applyBorder="1" applyAlignment="1">
      <alignment horizontal="left" vertical="center" wrapText="1"/>
    </xf>
    <xf numFmtId="164" fontId="0" fillId="2" borderId="0" xfId="1" applyNumberFormat="1" applyFont="1" applyFill="1" applyAlignment="1" applyProtection="1">
      <alignment wrapText="1"/>
      <protection locked="0"/>
    </xf>
    <xf numFmtId="0" fontId="0" fillId="2" borderId="0" xfId="0" applyFill="1" applyAlignment="1" applyProtection="1">
      <alignment wrapText="1"/>
      <protection locked="0"/>
    </xf>
    <xf numFmtId="14" fontId="7" fillId="3" borderId="3" xfId="1" applyNumberFormat="1" applyFont="1" applyFill="1" applyBorder="1" applyAlignment="1">
      <alignment horizontal="center"/>
    </xf>
    <xf numFmtId="43" fontId="1" fillId="4" borderId="0" xfId="0" applyNumberFormat="1" applyFont="1" applyFill="1" applyAlignment="1">
      <alignment horizontal="center"/>
    </xf>
    <xf numFmtId="43" fontId="9" fillId="4" borderId="0" xfId="0" applyNumberFormat="1" applyFont="1" applyFill="1" applyAlignment="1">
      <alignment horizontal="center"/>
    </xf>
    <xf numFmtId="0" fontId="13" fillId="2" borderId="0" xfId="0" applyFont="1" applyFill="1"/>
    <xf numFmtId="0" fontId="0" fillId="0" borderId="1" xfId="0" applyBorder="1" applyProtection="1">
      <protection locked="0"/>
    </xf>
    <xf numFmtId="43" fontId="0" fillId="0" borderId="1" xfId="1" applyFont="1" applyFill="1" applyBorder="1" applyAlignment="1" applyProtection="1">
      <alignment wrapText="1"/>
      <protection locked="0"/>
    </xf>
    <xf numFmtId="0" fontId="0" fillId="14" borderId="1" xfId="0" applyFill="1" applyBorder="1" applyAlignment="1" applyProtection="1">
      <alignment horizontal="center" wrapText="1"/>
      <protection locked="0"/>
    </xf>
    <xf numFmtId="164" fontId="0" fillId="7" borderId="1" xfId="0" applyNumberFormat="1" applyFill="1" applyBorder="1"/>
    <xf numFmtId="0" fontId="13" fillId="2" borderId="0" xfId="0" applyFont="1" applyFill="1" applyAlignment="1">
      <alignment horizontal="center"/>
    </xf>
    <xf numFmtId="3" fontId="0" fillId="2" borderId="0" xfId="2" applyNumberFormat="1" applyFont="1" applyFill="1" applyProtection="1"/>
    <xf numFmtId="3" fontId="4" fillId="2" borderId="0" xfId="2" applyNumberFormat="1" applyFont="1" applyFill="1" applyProtection="1"/>
    <xf numFmtId="0" fontId="0" fillId="5" borderId="0" xfId="0" applyFill="1"/>
    <xf numFmtId="0" fontId="25" fillId="2" borderId="0" xfId="0" applyFont="1" applyFill="1"/>
    <xf numFmtId="9" fontId="15" fillId="8" borderId="0" xfId="2" applyFont="1" applyFill="1" applyBorder="1"/>
    <xf numFmtId="0" fontId="0" fillId="8" borderId="0" xfId="0" applyFill="1"/>
    <xf numFmtId="9" fontId="1" fillId="3" borderId="9" xfId="2" applyFont="1" applyFill="1" applyBorder="1" applyAlignment="1"/>
    <xf numFmtId="9" fontId="1" fillId="3" borderId="0" xfId="2" applyFont="1" applyFill="1" applyBorder="1" applyAlignment="1"/>
    <xf numFmtId="43" fontId="1" fillId="3" borderId="4" xfId="2" applyNumberFormat="1" applyFont="1" applyFill="1" applyBorder="1" applyAlignment="1">
      <alignment horizontal="center" vertical="center" wrapText="1"/>
    </xf>
    <xf numFmtId="43" fontId="0" fillId="2" borderId="0" xfId="0" applyNumberFormat="1" applyFill="1"/>
    <xf numFmtId="43" fontId="1" fillId="3" borderId="5" xfId="2" applyNumberFormat="1" applyFont="1" applyFill="1" applyBorder="1" applyAlignment="1">
      <alignment horizontal="center" wrapText="1"/>
    </xf>
    <xf numFmtId="43" fontId="0" fillId="2" borderId="0" xfId="0" applyNumberFormat="1" applyFill="1" applyAlignment="1">
      <alignment horizontal="center"/>
    </xf>
    <xf numFmtId="0" fontId="13" fillId="8" borderId="0" xfId="0" applyFont="1" applyFill="1" applyProtection="1">
      <protection locked="0"/>
    </xf>
    <xf numFmtId="43" fontId="13" fillId="8" borderId="0" xfId="1" applyFont="1" applyFill="1" applyBorder="1" applyAlignment="1" applyProtection="1">
      <alignment wrapText="1"/>
      <protection locked="0"/>
    </xf>
    <xf numFmtId="9" fontId="13" fillId="8" borderId="0" xfId="2" applyFont="1" applyFill="1" applyBorder="1" applyAlignment="1" applyProtection="1">
      <alignment wrapText="1"/>
      <protection locked="0"/>
    </xf>
    <xf numFmtId="164" fontId="13" fillId="8" borderId="0" xfId="2" applyNumberFormat="1" applyFont="1" applyFill="1" applyBorder="1"/>
    <xf numFmtId="0" fontId="13" fillId="8" borderId="0" xfId="0" applyFont="1" applyFill="1" applyAlignment="1" applyProtection="1">
      <alignment horizontal="center" wrapText="1"/>
      <protection locked="0"/>
    </xf>
    <xf numFmtId="9" fontId="13" fillId="8" borderId="0" xfId="2" applyFont="1" applyFill="1" applyBorder="1" applyProtection="1">
      <protection locked="0"/>
    </xf>
    <xf numFmtId="3" fontId="0" fillId="7" borderId="11" xfId="0" applyNumberFormat="1" applyFill="1" applyBorder="1" applyAlignment="1">
      <alignment horizontal="center"/>
    </xf>
    <xf numFmtId="3" fontId="0" fillId="7" borderId="10" xfId="0" applyNumberFormat="1" applyFill="1" applyBorder="1" applyAlignment="1">
      <alignment horizontal="left"/>
    </xf>
    <xf numFmtId="3" fontId="0" fillId="7" borderId="17" xfId="0" applyNumberFormat="1" applyFill="1" applyBorder="1" applyAlignment="1">
      <alignment horizontal="center"/>
    </xf>
    <xf numFmtId="3" fontId="0" fillId="7" borderId="4" xfId="0" applyNumberFormat="1" applyFill="1" applyBorder="1" applyAlignment="1">
      <alignment horizontal="left"/>
    </xf>
    <xf numFmtId="43" fontId="6" fillId="3" borderId="8" xfId="1" applyFont="1" applyFill="1" applyBorder="1" applyAlignment="1">
      <alignment horizontal="left" vertical="center"/>
    </xf>
    <xf numFmtId="43" fontId="6" fillId="3" borderId="8" xfId="1" applyFont="1" applyFill="1" applyBorder="1" applyAlignment="1">
      <alignment horizontal="left" vertical="center" wrapText="1"/>
    </xf>
    <xf numFmtId="3" fontId="0" fillId="11" borderId="4" xfId="0" applyNumberFormat="1" applyFill="1" applyBorder="1" applyProtection="1">
      <protection locked="0"/>
    </xf>
    <xf numFmtId="9" fontId="0" fillId="0" borderId="3" xfId="2" applyFont="1" applyFill="1" applyBorder="1" applyAlignment="1" applyProtection="1">
      <protection locked="0"/>
    </xf>
    <xf numFmtId="3" fontId="1" fillId="4" borderId="23" xfId="0" applyNumberFormat="1" applyFont="1" applyFill="1" applyBorder="1" applyAlignment="1">
      <alignment horizontal="right"/>
    </xf>
    <xf numFmtId="3" fontId="0" fillId="4" borderId="24" xfId="0" applyNumberFormat="1" applyFill="1" applyBorder="1"/>
    <xf numFmtId="3" fontId="1" fillId="4" borderId="24" xfId="0" applyNumberFormat="1" applyFont="1" applyFill="1" applyBorder="1"/>
    <xf numFmtId="3" fontId="0" fillId="4" borderId="25" xfId="0" applyNumberFormat="1" applyFill="1" applyBorder="1"/>
    <xf numFmtId="3" fontId="0" fillId="0" borderId="1" xfId="0" applyNumberFormat="1" applyBorder="1"/>
    <xf numFmtId="3" fontId="0" fillId="14" borderId="1" xfId="0" applyNumberFormat="1" applyFill="1" applyBorder="1"/>
    <xf numFmtId="3" fontId="0" fillId="10" borderId="9" xfId="0" applyNumberFormat="1" applyFill="1" applyBorder="1"/>
    <xf numFmtId="3" fontId="0" fillId="10" borderId="0" xfId="0" applyNumberFormat="1" applyFill="1"/>
    <xf numFmtId="3" fontId="0" fillId="10" borderId="12" xfId="0" applyNumberFormat="1" applyFill="1" applyBorder="1"/>
    <xf numFmtId="3" fontId="17" fillId="10" borderId="9" xfId="0" applyNumberFormat="1" applyFont="1" applyFill="1" applyBorder="1" applyAlignment="1">
      <alignment horizontal="right"/>
    </xf>
    <xf numFmtId="3" fontId="17" fillId="10" borderId="12" xfId="0" applyNumberFormat="1" applyFont="1" applyFill="1" applyBorder="1"/>
    <xf numFmtId="3" fontId="0" fillId="10" borderId="10" xfId="0" applyNumberFormat="1" applyFill="1" applyBorder="1"/>
    <xf numFmtId="3" fontId="0" fillId="10" borderId="11" xfId="0" applyNumberFormat="1" applyFill="1" applyBorder="1"/>
    <xf numFmtId="9" fontId="0" fillId="5" borderId="3" xfId="2" applyFont="1" applyFill="1" applyBorder="1" applyProtection="1">
      <protection locked="0"/>
    </xf>
    <xf numFmtId="43" fontId="9" fillId="3" borderId="18" xfId="1" applyFont="1" applyFill="1" applyBorder="1" applyAlignment="1">
      <alignment horizontal="center"/>
    </xf>
    <xf numFmtId="43" fontId="1" fillId="3" borderId="18" xfId="1" applyFont="1" applyFill="1" applyBorder="1" applyAlignment="1">
      <alignment horizontal="center"/>
    </xf>
    <xf numFmtId="43" fontId="6" fillId="3" borderId="7" xfId="1" applyFont="1" applyFill="1" applyBorder="1" applyAlignment="1"/>
    <xf numFmtId="43" fontId="6" fillId="3" borderId="7" xfId="1" applyFont="1" applyFill="1" applyBorder="1" applyAlignment="1">
      <alignment wrapText="1"/>
    </xf>
    <xf numFmtId="43" fontId="9" fillId="3" borderId="1" xfId="1" applyFont="1" applyFill="1" applyBorder="1" applyAlignment="1">
      <alignment horizontal="center"/>
    </xf>
    <xf numFmtId="43" fontId="1" fillId="3" borderId="1" xfId="1" applyFont="1" applyFill="1" applyBorder="1" applyAlignment="1">
      <alignment horizontal="center"/>
    </xf>
    <xf numFmtId="0" fontId="8" fillId="3" borderId="3" xfId="1" applyNumberFormat="1" applyFont="1" applyFill="1" applyBorder="1" applyAlignment="1">
      <alignment horizontal="left" wrapText="1"/>
    </xf>
    <xf numFmtId="43" fontId="7" fillId="3" borderId="18" xfId="1" applyFont="1" applyFill="1" applyBorder="1" applyAlignment="1">
      <alignment horizontal="center" wrapText="1"/>
    </xf>
    <xf numFmtId="0" fontId="8" fillId="3" borderId="13" xfId="1" applyNumberFormat="1" applyFont="1" applyFill="1" applyBorder="1" applyAlignment="1">
      <alignment horizontal="left" wrapText="1"/>
    </xf>
    <xf numFmtId="0" fontId="8" fillId="3" borderId="15" xfId="1" applyNumberFormat="1" applyFont="1" applyFill="1" applyBorder="1" applyAlignment="1">
      <alignment horizontal="left" wrapText="1"/>
    </xf>
    <xf numFmtId="0" fontId="8" fillId="3" borderId="4" xfId="1" applyNumberFormat="1" applyFont="1" applyFill="1" applyBorder="1" applyAlignment="1">
      <alignment horizontal="left" wrapText="1"/>
    </xf>
    <xf numFmtId="43" fontId="7" fillId="3" borderId="15" xfId="1" applyFont="1" applyFill="1" applyBorder="1" applyAlignment="1">
      <alignment wrapText="1"/>
    </xf>
    <xf numFmtId="43" fontId="7" fillId="3" borderId="1" xfId="1" applyFont="1" applyFill="1" applyBorder="1" applyAlignment="1">
      <alignment horizontal="center"/>
    </xf>
    <xf numFmtId="0" fontId="8" fillId="3" borderId="2" xfId="1" applyNumberFormat="1" applyFont="1" applyFill="1" applyBorder="1" applyAlignment="1">
      <alignment horizontal="left" wrapText="1"/>
    </xf>
    <xf numFmtId="3" fontId="19" fillId="9" borderId="13" xfId="0" applyNumberFormat="1" applyFont="1" applyFill="1" applyBorder="1" applyAlignment="1">
      <alignment wrapText="1"/>
    </xf>
    <xf numFmtId="3" fontId="19" fillId="9" borderId="14" xfId="0" applyNumberFormat="1" applyFont="1" applyFill="1" applyBorder="1" applyAlignment="1">
      <alignment wrapText="1"/>
    </xf>
    <xf numFmtId="3" fontId="19" fillId="9" borderId="15" xfId="0" applyNumberFormat="1" applyFont="1" applyFill="1" applyBorder="1" applyAlignment="1">
      <alignment wrapText="1"/>
    </xf>
    <xf numFmtId="3" fontId="0" fillId="7" borderId="0" xfId="0" applyNumberFormat="1" applyFill="1" applyAlignment="1">
      <alignment horizontal="left"/>
    </xf>
    <xf numFmtId="3" fontId="0" fillId="7" borderId="11" xfId="0" applyNumberFormat="1" applyFill="1" applyBorder="1" applyAlignment="1">
      <alignment horizontal="left"/>
    </xf>
    <xf numFmtId="3" fontId="1" fillId="4" borderId="24" xfId="0" applyNumberFormat="1" applyFont="1" applyFill="1" applyBorder="1" applyAlignment="1">
      <alignment horizontal="right"/>
    </xf>
    <xf numFmtId="3" fontId="0" fillId="7" borderId="2" xfId="0" applyNumberFormat="1" applyFill="1" applyBorder="1" applyAlignment="1">
      <alignment horizontal="left"/>
    </xf>
    <xf numFmtId="3" fontId="19" fillId="9" borderId="4" xfId="0" applyNumberFormat="1" applyFont="1" applyFill="1" applyBorder="1"/>
    <xf numFmtId="3" fontId="19" fillId="9" borderId="2" xfId="0" applyNumberFormat="1" applyFont="1" applyFill="1" applyBorder="1"/>
    <xf numFmtId="3" fontId="19" fillId="9" borderId="18" xfId="0" applyNumberFormat="1" applyFont="1" applyFill="1" applyBorder="1"/>
    <xf numFmtId="3" fontId="2" fillId="4" borderId="28" xfId="0" applyNumberFormat="1" applyFont="1" applyFill="1" applyBorder="1" applyAlignment="1">
      <alignment horizontal="right"/>
    </xf>
    <xf numFmtId="3" fontId="0" fillId="4" borderId="28" xfId="0" applyNumberFormat="1" applyFill="1" applyBorder="1"/>
    <xf numFmtId="9" fontId="15" fillId="7" borderId="0" xfId="2" applyFont="1" applyFill="1"/>
    <xf numFmtId="10" fontId="0" fillId="7" borderId="1" xfId="2" applyNumberFormat="1" applyFont="1" applyFill="1" applyBorder="1"/>
    <xf numFmtId="0" fontId="0" fillId="7" borderId="1" xfId="0" applyFill="1" applyBorder="1" applyAlignment="1">
      <alignment horizontal="center"/>
    </xf>
    <xf numFmtId="0" fontId="0" fillId="10" borderId="1" xfId="0" applyFill="1" applyBorder="1"/>
    <xf numFmtId="165" fontId="0" fillId="7" borderId="1" xfId="3" applyNumberFormat="1" applyFont="1" applyFill="1" applyBorder="1"/>
    <xf numFmtId="10" fontId="0" fillId="15" borderId="1" xfId="2" applyNumberFormat="1" applyFont="1" applyFill="1" applyBorder="1" applyProtection="1">
      <protection locked="0"/>
    </xf>
    <xf numFmtId="165" fontId="0" fillId="15" borderId="1" xfId="3" applyNumberFormat="1" applyFont="1" applyFill="1" applyBorder="1" applyAlignment="1" applyProtection="1">
      <alignment horizontal="center"/>
      <protection locked="0"/>
    </xf>
    <xf numFmtId="10" fontId="0" fillId="7" borderId="3" xfId="2" applyNumberFormat="1" applyFont="1" applyFill="1" applyBorder="1" applyProtection="1">
      <protection locked="0"/>
    </xf>
    <xf numFmtId="0" fontId="0" fillId="3" borderId="14" xfId="0" applyFill="1" applyBorder="1"/>
    <xf numFmtId="10" fontId="0" fillId="15" borderId="13" xfId="2" applyNumberFormat="1" applyFont="1" applyFill="1" applyBorder="1" applyProtection="1">
      <protection locked="0"/>
    </xf>
    <xf numFmtId="10" fontId="0" fillId="7" borderId="3" xfId="2" applyNumberFormat="1" applyFont="1" applyFill="1" applyBorder="1" applyProtection="1"/>
    <xf numFmtId="164" fontId="1" fillId="3" borderId="1" xfId="1" applyNumberFormat="1" applyFont="1" applyFill="1" applyBorder="1" applyAlignment="1">
      <alignment horizontal="center" vertical="center" wrapText="1"/>
    </xf>
    <xf numFmtId="164" fontId="0" fillId="7" borderId="1" xfId="1" applyNumberFormat="1" applyFont="1" applyFill="1" applyBorder="1"/>
    <xf numFmtId="164" fontId="0" fillId="2" borderId="0" xfId="1" applyNumberFormat="1" applyFont="1" applyFill="1" applyAlignment="1">
      <alignment wrapText="1"/>
    </xf>
    <xf numFmtId="164" fontId="0" fillId="7" borderId="1" xfId="1" applyNumberFormat="1" applyFont="1" applyFill="1" applyBorder="1" applyProtection="1"/>
    <xf numFmtId="164" fontId="16" fillId="8" borderId="0" xfId="1" applyNumberFormat="1" applyFont="1" applyFill="1" applyBorder="1" applyAlignment="1" applyProtection="1">
      <alignment wrapText="1"/>
    </xf>
    <xf numFmtId="43" fontId="0" fillId="14" borderId="1" xfId="1" applyFont="1" applyFill="1" applyBorder="1" applyAlignment="1" applyProtection="1">
      <alignment horizontal="center" wrapText="1"/>
      <protection locked="0"/>
    </xf>
    <xf numFmtId="43" fontId="13" fillId="8" borderId="0" xfId="1" applyFont="1" applyFill="1" applyBorder="1" applyAlignment="1" applyProtection="1">
      <alignment horizontal="center" wrapText="1"/>
      <protection locked="0"/>
    </xf>
    <xf numFmtId="43" fontId="0" fillId="8" borderId="0" xfId="1" applyFont="1" applyFill="1" applyBorder="1" applyAlignment="1" applyProtection="1">
      <alignment horizontal="center" wrapText="1"/>
      <protection locked="0"/>
    </xf>
    <xf numFmtId="43" fontId="0" fillId="2" borderId="0" xfId="1" applyFont="1" applyFill="1" applyAlignment="1">
      <alignment horizontal="center" wrapText="1"/>
    </xf>
    <xf numFmtId="0" fontId="0" fillId="2" borderId="0" xfId="0" applyFill="1" applyAlignment="1">
      <alignment horizontal="center" wrapText="1"/>
    </xf>
    <xf numFmtId="37" fontId="0" fillId="7" borderId="1" xfId="1" applyNumberFormat="1" applyFont="1" applyFill="1" applyBorder="1"/>
    <xf numFmtId="37" fontId="2" fillId="4" borderId="15" xfId="1" applyNumberFormat="1" applyFont="1" applyFill="1" applyBorder="1"/>
    <xf numFmtId="37" fontId="2" fillId="4" borderId="1" xfId="1" applyNumberFormat="1" applyFont="1" applyFill="1" applyBorder="1"/>
    <xf numFmtId="3" fontId="21" fillId="13" borderId="0" xfId="0" applyNumberFormat="1" applyFont="1" applyFill="1" applyProtection="1">
      <protection locked="0"/>
    </xf>
    <xf numFmtId="0" fontId="27" fillId="16" borderId="29" xfId="0" applyFont="1" applyFill="1" applyBorder="1" applyAlignment="1">
      <alignment horizontal="right" vertical="center"/>
    </xf>
    <xf numFmtId="3" fontId="28" fillId="16" borderId="0" xfId="0" applyNumberFormat="1" applyFont="1" applyFill="1"/>
    <xf numFmtId="0" fontId="27" fillId="16" borderId="29" xfId="0" applyFont="1" applyFill="1" applyBorder="1" applyAlignment="1">
      <alignment horizontal="right" vertical="center" wrapText="1"/>
    </xf>
    <xf numFmtId="0" fontId="29" fillId="17" borderId="30" xfId="0" applyFont="1" applyFill="1" applyBorder="1" applyAlignment="1">
      <alignment horizontal="center" vertical="center"/>
    </xf>
    <xf numFmtId="3" fontId="13" fillId="2" borderId="0" xfId="0" applyNumberFormat="1" applyFont="1" applyFill="1"/>
    <xf numFmtId="3" fontId="2" fillId="18" borderId="1" xfId="0" applyNumberFormat="1" applyFont="1" applyFill="1" applyBorder="1"/>
    <xf numFmtId="3" fontId="0" fillId="18" borderId="0" xfId="0" applyNumberFormat="1" applyFill="1"/>
    <xf numFmtId="3" fontId="31" fillId="18" borderId="0" xfId="0" applyNumberFormat="1" applyFont="1" applyFill="1"/>
    <xf numFmtId="0" fontId="29" fillId="19" borderId="30" xfId="0" applyFont="1" applyFill="1" applyBorder="1" applyAlignment="1">
      <alignment horizontal="center" vertical="center"/>
    </xf>
    <xf numFmtId="3" fontId="26" fillId="18" borderId="0" xfId="0" applyNumberFormat="1" applyFont="1" applyFill="1"/>
    <xf numFmtId="9" fontId="0" fillId="20" borderId="1" xfId="2" applyFont="1" applyFill="1" applyBorder="1" applyAlignment="1" applyProtection="1">
      <alignment wrapText="1"/>
      <protection locked="0"/>
    </xf>
    <xf numFmtId="3" fontId="34" fillId="13" borderId="0" xfId="0" applyNumberFormat="1" applyFont="1" applyFill="1" applyProtection="1">
      <protection locked="0"/>
    </xf>
    <xf numFmtId="0" fontId="0" fillId="0" borderId="0" xfId="0" applyAlignment="1">
      <alignment horizontal="left" vertical="center"/>
    </xf>
    <xf numFmtId="0" fontId="0" fillId="0" borderId="1" xfId="0" applyBorder="1" applyAlignment="1">
      <alignment horizontal="left" indent="1"/>
    </xf>
    <xf numFmtId="0" fontId="26" fillId="14" borderId="1" xfId="0" applyFont="1" applyFill="1" applyBorder="1" applyAlignment="1">
      <alignment horizontal="left" indent="1"/>
    </xf>
    <xf numFmtId="0" fontId="0" fillId="21" borderId="1" xfId="0" applyFill="1" applyBorder="1" applyAlignment="1">
      <alignment horizontal="left" indent="1"/>
    </xf>
    <xf numFmtId="0" fontId="0" fillId="22" borderId="1" xfId="0" applyFill="1" applyBorder="1" applyAlignment="1">
      <alignment horizontal="left" indent="1"/>
    </xf>
    <xf numFmtId="49" fontId="0" fillId="0" borderId="0" xfId="0" applyNumberFormat="1" applyAlignment="1">
      <alignment horizontal="left" wrapText="1"/>
    </xf>
    <xf numFmtId="0" fontId="17" fillId="0" borderId="0" xfId="0" applyFont="1" applyAlignment="1">
      <alignment vertical="center"/>
    </xf>
    <xf numFmtId="0" fontId="0" fillId="0" borderId="0" xfId="0" applyAlignment="1">
      <alignment wrapText="1"/>
    </xf>
    <xf numFmtId="0" fontId="0" fillId="0" borderId="0" xfId="0" applyAlignment="1">
      <alignment horizontal="left" indent="5"/>
    </xf>
    <xf numFmtId="0" fontId="17" fillId="5" borderId="4" xfId="0" applyFont="1" applyFill="1" applyBorder="1" applyAlignment="1">
      <alignment horizontal="left" vertical="center" indent="1"/>
    </xf>
    <xf numFmtId="0" fontId="0" fillId="5" borderId="2" xfId="0" applyFill="1" applyBorder="1" applyAlignment="1">
      <alignment horizontal="left" indent="1"/>
    </xf>
    <xf numFmtId="0" fontId="0" fillId="5" borderId="2" xfId="0" applyFill="1" applyBorder="1" applyAlignment="1">
      <alignment horizontal="left" vertical="center" indent="1"/>
    </xf>
    <xf numFmtId="0" fontId="0" fillId="5" borderId="18" xfId="0" applyFill="1" applyBorder="1" applyAlignment="1">
      <alignment horizontal="left" vertical="center" indent="1"/>
    </xf>
    <xf numFmtId="0" fontId="17" fillId="5" borderId="9" xfId="0" applyFont="1" applyFill="1" applyBorder="1" applyAlignment="1">
      <alignment horizontal="left" vertical="center" indent="1"/>
    </xf>
    <xf numFmtId="0" fontId="0" fillId="5" borderId="0" xfId="0" applyFill="1" applyAlignment="1">
      <alignment horizontal="left" indent="1"/>
    </xf>
    <xf numFmtId="0" fontId="0" fillId="5" borderId="0" xfId="0" applyFill="1" applyAlignment="1">
      <alignment horizontal="left" vertical="center" indent="1"/>
    </xf>
    <xf numFmtId="0" fontId="0" fillId="5" borderId="12" xfId="0" applyFill="1" applyBorder="1" applyAlignment="1">
      <alignment horizontal="left" vertical="center" indent="1"/>
    </xf>
    <xf numFmtId="0" fontId="0" fillId="5" borderId="9" xfId="0" applyFill="1" applyBorder="1" applyAlignment="1">
      <alignment horizontal="left" vertical="center" indent="1"/>
    </xf>
    <xf numFmtId="0" fontId="35" fillId="5" borderId="9" xfId="0" applyFont="1" applyFill="1" applyBorder="1" applyAlignment="1">
      <alignment horizontal="left" vertical="center" indent="6"/>
    </xf>
    <xf numFmtId="0" fontId="0" fillId="5" borderId="12" xfId="0" applyFill="1" applyBorder="1" applyAlignment="1">
      <alignment horizontal="left" indent="1"/>
    </xf>
    <xf numFmtId="49" fontId="0" fillId="5" borderId="0" xfId="0" applyNumberFormat="1" applyFill="1" applyAlignment="1">
      <alignment horizontal="left" wrapText="1" indent="1"/>
    </xf>
    <xf numFmtId="49" fontId="0" fillId="5" borderId="12" xfId="0" applyNumberFormat="1" applyFill="1" applyBorder="1" applyAlignment="1">
      <alignment horizontal="left" wrapText="1" indent="1"/>
    </xf>
    <xf numFmtId="0" fontId="38" fillId="5" borderId="9" xfId="0" applyFont="1" applyFill="1" applyBorder="1" applyAlignment="1">
      <alignment horizontal="left" vertical="center" indent="6"/>
    </xf>
    <xf numFmtId="0" fontId="17" fillId="5" borderId="0" xfId="0" applyFont="1" applyFill="1" applyAlignment="1">
      <alignment horizontal="left" vertical="center" indent="1"/>
    </xf>
    <xf numFmtId="0" fontId="17" fillId="5" borderId="12" xfId="0" applyFont="1" applyFill="1" applyBorder="1" applyAlignment="1">
      <alignment horizontal="left" vertical="center" indent="1"/>
    </xf>
    <xf numFmtId="0" fontId="0" fillId="5" borderId="9" xfId="0" applyFill="1" applyBorder="1" applyAlignment="1">
      <alignment horizontal="left" vertical="center" indent="3"/>
    </xf>
    <xf numFmtId="0" fontId="17" fillId="5" borderId="9" xfId="0" applyFont="1" applyFill="1" applyBorder="1" applyAlignment="1">
      <alignment horizontal="left" vertical="center" indent="6"/>
    </xf>
    <xf numFmtId="0" fontId="0" fillId="5" borderId="9" xfId="0" applyFill="1" applyBorder="1" applyAlignment="1">
      <alignment horizontal="left" indent="1"/>
    </xf>
    <xf numFmtId="0" fontId="37" fillId="5" borderId="4" xfId="0" applyFont="1" applyFill="1" applyBorder="1" applyAlignment="1">
      <alignment horizontal="left" vertical="center" wrapText="1" indent="1"/>
    </xf>
    <xf numFmtId="10" fontId="37" fillId="5" borderId="2" xfId="0" applyNumberFormat="1" applyFont="1" applyFill="1" applyBorder="1" applyAlignment="1">
      <alignment horizontal="left" vertical="center" wrapText="1" indent="1"/>
    </xf>
    <xf numFmtId="0" fontId="39" fillId="5" borderId="2" xfId="0" applyFont="1" applyFill="1" applyBorder="1" applyAlignment="1">
      <alignment horizontal="left" vertical="center" wrapText="1" indent="1"/>
    </xf>
    <xf numFmtId="0" fontId="39" fillId="5" borderId="18" xfId="0" applyFont="1" applyFill="1" applyBorder="1" applyAlignment="1">
      <alignment horizontal="left" vertical="center" wrapText="1" indent="1"/>
    </xf>
    <xf numFmtId="0" fontId="37" fillId="5" borderId="9" xfId="0" applyFont="1" applyFill="1" applyBorder="1" applyAlignment="1">
      <alignment horizontal="left" vertical="center" wrapText="1" indent="1"/>
    </xf>
    <xf numFmtId="10" fontId="37" fillId="5" borderId="0" xfId="0" applyNumberFormat="1" applyFont="1" applyFill="1" applyAlignment="1">
      <alignment horizontal="left" vertical="center" wrapText="1" indent="1"/>
    </xf>
    <xf numFmtId="0" fontId="39" fillId="5" borderId="0" xfId="0" applyFont="1" applyFill="1" applyAlignment="1">
      <alignment horizontal="left" vertical="center" wrapText="1" indent="1"/>
    </xf>
    <xf numFmtId="0" fontId="39" fillId="5" borderId="12" xfId="0" applyFont="1" applyFill="1" applyBorder="1" applyAlignment="1">
      <alignment horizontal="left" vertical="center" wrapText="1" indent="1"/>
    </xf>
    <xf numFmtId="0" fontId="37" fillId="5" borderId="0" xfId="0" applyFont="1" applyFill="1" applyAlignment="1">
      <alignment horizontal="left" vertical="center" wrapText="1" indent="1"/>
    </xf>
    <xf numFmtId="0" fontId="37" fillId="5" borderId="12" xfId="0" applyFont="1" applyFill="1" applyBorder="1" applyAlignment="1">
      <alignment horizontal="left" vertical="center" wrapText="1" indent="1"/>
    </xf>
    <xf numFmtId="0" fontId="40" fillId="5" borderId="10" xfId="0" applyFont="1" applyFill="1" applyBorder="1" applyAlignment="1">
      <alignment horizontal="left" vertical="center" wrapText="1" indent="1"/>
    </xf>
    <xf numFmtId="10" fontId="40" fillId="5" borderId="11" xfId="0" applyNumberFormat="1" applyFont="1" applyFill="1" applyBorder="1" applyAlignment="1">
      <alignment horizontal="left" vertical="center" wrapText="1" indent="1"/>
    </xf>
    <xf numFmtId="0" fontId="41" fillId="5" borderId="11" xfId="0" applyFont="1" applyFill="1" applyBorder="1" applyAlignment="1">
      <alignment horizontal="left" vertical="center" wrapText="1" indent="1"/>
    </xf>
    <xf numFmtId="0" fontId="41" fillId="5" borderId="17" xfId="0" applyFont="1" applyFill="1" applyBorder="1" applyAlignment="1">
      <alignment horizontal="left" vertical="center" wrapText="1" indent="1"/>
    </xf>
    <xf numFmtId="0" fontId="0" fillId="5" borderId="9" xfId="0" applyFill="1" applyBorder="1" applyAlignment="1">
      <alignment horizontal="left" vertical="center" indent="6"/>
    </xf>
    <xf numFmtId="0" fontId="0" fillId="5" borderId="10" xfId="0" applyFill="1" applyBorder="1" applyAlignment="1">
      <alignment horizontal="left" vertical="center" indent="1"/>
    </xf>
    <xf numFmtId="0" fontId="0" fillId="5" borderId="11" xfId="0" applyFill="1" applyBorder="1" applyAlignment="1">
      <alignment horizontal="left" indent="1"/>
    </xf>
    <xf numFmtId="0" fontId="0" fillId="5" borderId="17" xfId="0" applyFill="1" applyBorder="1" applyAlignment="1">
      <alignment horizontal="left" indent="1"/>
    </xf>
    <xf numFmtId="0" fontId="0" fillId="5" borderId="4" xfId="0" applyFill="1" applyBorder="1" applyAlignment="1">
      <alignment vertical="center"/>
    </xf>
    <xf numFmtId="0" fontId="0" fillId="5" borderId="2" xfId="0" applyFill="1" applyBorder="1"/>
    <xf numFmtId="0" fontId="0" fillId="5" borderId="18" xfId="0" applyFill="1" applyBorder="1"/>
    <xf numFmtId="0" fontId="0" fillId="5" borderId="9" xfId="0" applyFill="1" applyBorder="1" applyAlignment="1">
      <alignment vertical="center"/>
    </xf>
    <xf numFmtId="0" fontId="0" fillId="5" borderId="12" xfId="0" applyFill="1" applyBorder="1"/>
    <xf numFmtId="0" fontId="0" fillId="5" borderId="9" xfId="0" applyFill="1" applyBorder="1" applyAlignment="1">
      <alignment horizontal="left" vertical="center" indent="5"/>
    </xf>
    <xf numFmtId="0" fontId="38" fillId="5" borderId="9" xfId="0" applyFont="1" applyFill="1" applyBorder="1" applyAlignment="1">
      <alignment horizontal="left" vertical="center" indent="10"/>
    </xf>
    <xf numFmtId="0" fontId="38" fillId="5" borderId="9" xfId="0" applyFont="1" applyFill="1" applyBorder="1" applyAlignment="1">
      <alignment horizontal="left" vertical="center" indent="8"/>
    </xf>
    <xf numFmtId="0" fontId="42" fillId="5" borderId="9" xfId="0" applyFont="1" applyFill="1" applyBorder="1" applyAlignment="1">
      <alignment horizontal="left" vertical="center" indent="13"/>
    </xf>
    <xf numFmtId="0" fontId="0" fillId="5" borderId="9" xfId="0" applyFill="1" applyBorder="1" applyAlignment="1">
      <alignment horizontal="left" vertical="center" indent="2"/>
    </xf>
    <xf numFmtId="0" fontId="0" fillId="5" borderId="10" xfId="0" applyFill="1" applyBorder="1" applyAlignment="1">
      <alignment vertical="center"/>
    </xf>
    <xf numFmtId="0" fontId="0" fillId="5" borderId="11" xfId="0" applyFill="1" applyBorder="1"/>
    <xf numFmtId="0" fontId="0" fillId="5" borderId="17" xfId="0" applyFill="1" applyBorder="1"/>
    <xf numFmtId="0" fontId="28" fillId="23" borderId="0" xfId="0" applyFont="1" applyFill="1" applyProtection="1">
      <protection locked="0"/>
    </xf>
    <xf numFmtId="4" fontId="28" fillId="23" borderId="0" xfId="0" applyNumberFormat="1" applyFont="1" applyFill="1" applyProtection="1">
      <protection locked="0"/>
    </xf>
    <xf numFmtId="0" fontId="43" fillId="0" borderId="0" xfId="0" applyFont="1" applyAlignment="1" applyProtection="1">
      <alignment horizontal="left"/>
      <protection locked="0"/>
    </xf>
    <xf numFmtId="4" fontId="43" fillId="0" borderId="0" xfId="0" applyNumberFormat="1" applyFont="1" applyAlignment="1" applyProtection="1">
      <alignment horizontal="right"/>
      <protection locked="0"/>
    </xf>
    <xf numFmtId="3" fontId="28" fillId="0" borderId="30" xfId="0" applyNumberFormat="1" applyFont="1" applyBorder="1" applyProtection="1">
      <protection locked="0"/>
    </xf>
    <xf numFmtId="0" fontId="17" fillId="5" borderId="9" xfId="0" applyFont="1" applyFill="1" applyBorder="1" applyAlignment="1">
      <alignment horizontal="left" vertical="center" wrapText="1" indent="7"/>
    </xf>
    <xf numFmtId="0" fontId="17" fillId="5" borderId="0" xfId="0" applyFont="1" applyFill="1" applyAlignment="1">
      <alignment horizontal="left" vertical="center" wrapText="1" indent="7"/>
    </xf>
    <xf numFmtId="0" fontId="17" fillId="5" borderId="12" xfId="0" applyFont="1" applyFill="1" applyBorder="1" applyAlignment="1">
      <alignment horizontal="left" vertical="center" wrapText="1" indent="7"/>
    </xf>
    <xf numFmtId="0" fontId="0" fillId="5" borderId="9" xfId="0" applyFill="1" applyBorder="1" applyAlignment="1">
      <alignment horizontal="left" vertical="center" wrapText="1" indent="1"/>
    </xf>
    <xf numFmtId="0" fontId="0" fillId="5" borderId="0" xfId="0" applyFill="1" applyAlignment="1">
      <alignment horizontal="left" vertical="center" wrapText="1" indent="1"/>
    </xf>
    <xf numFmtId="0" fontId="0" fillId="5" borderId="12" xfId="0" applyFill="1" applyBorder="1" applyAlignment="1">
      <alignment horizontal="left" vertical="center" wrapText="1" indent="1"/>
    </xf>
    <xf numFmtId="0" fontId="17" fillId="5" borderId="9" xfId="0" applyFont="1" applyFill="1" applyBorder="1" applyAlignment="1">
      <alignment horizontal="left" vertical="center" wrapText="1" indent="1"/>
    </xf>
    <xf numFmtId="0" fontId="17" fillId="5" borderId="0" xfId="0" applyFont="1" applyFill="1" applyAlignment="1">
      <alignment horizontal="left" vertical="center" wrapText="1" indent="1"/>
    </xf>
    <xf numFmtId="0" fontId="17" fillId="5" borderId="12" xfId="0" applyFont="1" applyFill="1" applyBorder="1" applyAlignment="1">
      <alignment horizontal="left" vertical="center" wrapText="1" indent="1"/>
    </xf>
    <xf numFmtId="0" fontId="17" fillId="5" borderId="9" xfId="0" applyFont="1" applyFill="1" applyBorder="1" applyAlignment="1">
      <alignment horizontal="left" vertical="center" wrapText="1" indent="2"/>
    </xf>
    <xf numFmtId="0" fontId="17" fillId="5" borderId="0" xfId="0" applyFont="1" applyFill="1" applyAlignment="1">
      <alignment horizontal="left" vertical="center" wrapText="1" indent="2"/>
    </xf>
    <xf numFmtId="0" fontId="17" fillId="5" borderId="12" xfId="0" applyFont="1" applyFill="1" applyBorder="1" applyAlignment="1">
      <alignment horizontal="left" vertical="center" wrapText="1" indent="2"/>
    </xf>
    <xf numFmtId="0" fontId="40" fillId="5" borderId="9" xfId="0" applyFont="1" applyFill="1" applyBorder="1" applyAlignment="1">
      <alignment horizontal="left" vertical="center" wrapText="1" indent="5"/>
    </xf>
    <xf numFmtId="0" fontId="40" fillId="5" borderId="0" xfId="0" applyFont="1" applyFill="1" applyAlignment="1">
      <alignment horizontal="left" vertical="center" wrapText="1" indent="5"/>
    </xf>
    <xf numFmtId="0" fontId="40" fillId="5" borderId="12" xfId="0" applyFont="1" applyFill="1" applyBorder="1" applyAlignment="1">
      <alignment horizontal="left" vertical="center" wrapText="1" indent="5"/>
    </xf>
    <xf numFmtId="0" fontId="17" fillId="5" borderId="9" xfId="0" applyFont="1" applyFill="1" applyBorder="1" applyAlignment="1">
      <alignment horizontal="left" vertical="center" wrapText="1" indent="5"/>
    </xf>
    <xf numFmtId="0" fontId="17" fillId="5" borderId="0" xfId="0" applyFont="1" applyFill="1" applyAlignment="1">
      <alignment horizontal="left" vertical="center" wrapText="1" indent="5"/>
    </xf>
    <xf numFmtId="0" fontId="17" fillId="5" borderId="12" xfId="0" applyFont="1" applyFill="1" applyBorder="1" applyAlignment="1">
      <alignment horizontal="left" vertical="center" wrapText="1" indent="5"/>
    </xf>
    <xf numFmtId="0" fontId="40" fillId="5" borderId="9" xfId="0" applyFont="1" applyFill="1" applyBorder="1" applyAlignment="1">
      <alignment horizontal="left" vertical="center" wrapText="1" indent="7"/>
    </xf>
    <xf numFmtId="0" fontId="40" fillId="5" borderId="0" xfId="0" applyFont="1" applyFill="1" applyAlignment="1">
      <alignment horizontal="left" vertical="center" wrapText="1" indent="7"/>
    </xf>
    <xf numFmtId="0" fontId="40" fillId="5" borderId="12" xfId="0" applyFont="1" applyFill="1" applyBorder="1" applyAlignment="1">
      <alignment horizontal="left" vertical="center" wrapText="1" indent="7"/>
    </xf>
    <xf numFmtId="0" fontId="17" fillId="5" borderId="9" xfId="0" applyFont="1" applyFill="1" applyBorder="1" applyAlignment="1">
      <alignment horizontal="left" vertical="center" wrapText="1" indent="6"/>
    </xf>
    <xf numFmtId="0" fontId="17" fillId="5" borderId="0" xfId="0" applyFont="1" applyFill="1" applyAlignment="1">
      <alignment horizontal="left" vertical="center" wrapText="1" indent="6"/>
    </xf>
    <xf numFmtId="0" fontId="17" fillId="5" borderId="12" xfId="0" applyFont="1" applyFill="1" applyBorder="1" applyAlignment="1">
      <alignment horizontal="left" vertical="center" wrapText="1" indent="6"/>
    </xf>
    <xf numFmtId="3" fontId="21" fillId="5" borderId="0" xfId="0" applyNumberFormat="1" applyFont="1" applyFill="1" applyAlignment="1" applyProtection="1">
      <alignment horizontal="center"/>
      <protection locked="0"/>
    </xf>
    <xf numFmtId="3" fontId="32" fillId="13" borderId="0" xfId="0" applyNumberFormat="1" applyFont="1" applyFill="1" applyAlignment="1" applyProtection="1">
      <alignment horizontal="center"/>
      <protection locked="0"/>
    </xf>
    <xf numFmtId="3" fontId="30" fillId="13" borderId="0" xfId="0" applyNumberFormat="1" applyFont="1" applyFill="1" applyAlignment="1">
      <alignment horizontal="center"/>
    </xf>
    <xf numFmtId="3" fontId="33" fillId="9" borderId="3" xfId="0" applyNumberFormat="1" applyFont="1" applyFill="1" applyBorder="1" applyAlignment="1">
      <alignment horizontal="center" vertical="center" wrapText="1"/>
    </xf>
    <xf numFmtId="3" fontId="33" fillId="9" borderId="7" xfId="0" applyNumberFormat="1" applyFont="1" applyFill="1" applyBorder="1" applyAlignment="1">
      <alignment horizontal="center" vertical="center" wrapText="1"/>
    </xf>
    <xf numFmtId="3" fontId="33" fillId="9" borderId="8" xfId="0" applyNumberFormat="1" applyFont="1" applyFill="1" applyBorder="1" applyAlignment="1">
      <alignment horizontal="center" vertical="center" wrapText="1"/>
    </xf>
    <xf numFmtId="3" fontId="19" fillId="13" borderId="0" xfId="0" applyNumberFormat="1" applyFont="1" applyFill="1" applyAlignment="1">
      <alignment horizontal="center"/>
    </xf>
    <xf numFmtId="3" fontId="21" fillId="9" borderId="9" xfId="0" applyNumberFormat="1" applyFont="1" applyFill="1" applyBorder="1" applyAlignment="1">
      <alignment horizontal="center"/>
    </xf>
    <xf numFmtId="3" fontId="21" fillId="9" borderId="0" xfId="0" applyNumberFormat="1" applyFont="1" applyFill="1" applyAlignment="1">
      <alignment horizontal="center"/>
    </xf>
    <xf numFmtId="3" fontId="0" fillId="7" borderId="4" xfId="0" applyNumberFormat="1" applyFill="1" applyBorder="1" applyAlignment="1">
      <alignment horizontal="center"/>
    </xf>
    <xf numFmtId="3" fontId="0" fillId="7" borderId="10" xfId="0" applyNumberFormat="1" applyFill="1" applyBorder="1" applyAlignment="1">
      <alignment horizontal="center"/>
    </xf>
    <xf numFmtId="3" fontId="0" fillId="7" borderId="2" xfId="0" applyNumberFormat="1" applyFill="1" applyBorder="1" applyAlignment="1">
      <alignment horizontal="center" wrapText="1"/>
    </xf>
    <xf numFmtId="3" fontId="0" fillId="7" borderId="11" xfId="0" applyNumberFormat="1" applyFill="1" applyBorder="1" applyAlignment="1">
      <alignment horizontal="center" wrapText="1"/>
    </xf>
    <xf numFmtId="3" fontId="0" fillId="7" borderId="18" xfId="0" applyNumberFormat="1" applyFill="1" applyBorder="1" applyAlignment="1">
      <alignment horizontal="center"/>
    </xf>
    <xf numFmtId="3" fontId="0" fillId="7" borderId="17" xfId="0" applyNumberFormat="1" applyFill="1" applyBorder="1" applyAlignment="1">
      <alignment horizontal="center"/>
    </xf>
    <xf numFmtId="3" fontId="0" fillId="7" borderId="2" xfId="0" applyNumberFormat="1" applyFill="1" applyBorder="1" applyAlignment="1">
      <alignment horizontal="center"/>
    </xf>
    <xf numFmtId="3" fontId="18" fillId="9" borderId="13" xfId="0" applyNumberFormat="1" applyFont="1" applyFill="1" applyBorder="1" applyAlignment="1">
      <alignment horizontal="center"/>
    </xf>
    <xf numFmtId="3" fontId="18" fillId="9" borderId="14" xfId="0" applyNumberFormat="1" applyFont="1" applyFill="1" applyBorder="1" applyAlignment="1">
      <alignment horizontal="center"/>
    </xf>
    <xf numFmtId="3" fontId="18" fillId="9" borderId="15" xfId="0" applyNumberFormat="1" applyFont="1" applyFill="1" applyBorder="1" applyAlignment="1">
      <alignment horizontal="center"/>
    </xf>
    <xf numFmtId="3" fontId="19" fillId="9" borderId="1" xfId="0" applyNumberFormat="1" applyFont="1" applyFill="1" applyBorder="1" applyAlignment="1">
      <alignment horizontal="center"/>
    </xf>
    <xf numFmtId="3" fontId="19" fillId="9" borderId="8" xfId="0" applyNumberFormat="1" applyFont="1" applyFill="1" applyBorder="1" applyAlignment="1">
      <alignment horizontal="center"/>
    </xf>
    <xf numFmtId="3" fontId="0" fillId="0" borderId="1" xfId="0" applyNumberFormat="1" applyBorder="1" applyAlignment="1" applyProtection="1">
      <alignment horizontal="right"/>
      <protection locked="0"/>
    </xf>
    <xf numFmtId="3" fontId="0" fillId="7" borderId="0" xfId="0" applyNumberFormat="1" applyFill="1" applyAlignment="1">
      <alignment horizontal="center"/>
    </xf>
    <xf numFmtId="3" fontId="19" fillId="9" borderId="13" xfId="0" applyNumberFormat="1" applyFont="1" applyFill="1" applyBorder="1" applyAlignment="1">
      <alignment horizontal="center"/>
    </xf>
    <xf numFmtId="3" fontId="19" fillId="9" borderId="14" xfId="0" applyNumberFormat="1" applyFont="1" applyFill="1" applyBorder="1" applyAlignment="1">
      <alignment horizontal="center"/>
    </xf>
    <xf numFmtId="3" fontId="19" fillId="9" borderId="15" xfId="0" applyNumberFormat="1" applyFont="1" applyFill="1" applyBorder="1" applyAlignment="1">
      <alignment horizontal="center"/>
    </xf>
    <xf numFmtId="3" fontId="0" fillId="2" borderId="0" xfId="0" applyNumberFormat="1" applyFill="1" applyAlignment="1">
      <alignment horizontal="center"/>
    </xf>
    <xf numFmtId="3" fontId="1" fillId="4" borderId="2" xfId="0" applyNumberFormat="1" applyFont="1" applyFill="1" applyBorder="1" applyAlignment="1">
      <alignment horizontal="right"/>
    </xf>
    <xf numFmtId="3" fontId="0" fillId="7" borderId="1" xfId="0" applyNumberFormat="1" applyFill="1" applyBorder="1" applyAlignment="1">
      <alignment horizontal="center"/>
    </xf>
    <xf numFmtId="3" fontId="22" fillId="9" borderId="26" xfId="0" applyNumberFormat="1" applyFont="1" applyFill="1" applyBorder="1" applyAlignment="1">
      <alignment horizontal="center" wrapText="1"/>
    </xf>
    <xf numFmtId="3" fontId="22" fillId="9" borderId="2" xfId="0" applyNumberFormat="1" applyFont="1" applyFill="1" applyBorder="1" applyAlignment="1">
      <alignment horizontal="center" wrapText="1"/>
    </xf>
    <xf numFmtId="3" fontId="22" fillId="9" borderId="27" xfId="0" applyNumberFormat="1" applyFont="1" applyFill="1" applyBorder="1" applyAlignment="1">
      <alignment horizontal="center" wrapText="1"/>
    </xf>
    <xf numFmtId="3" fontId="22" fillId="9" borderId="19" xfId="0" applyNumberFormat="1" applyFont="1" applyFill="1" applyBorder="1" applyAlignment="1">
      <alignment horizontal="center" wrapText="1"/>
    </xf>
    <xf numFmtId="3" fontId="22" fillId="9" borderId="0" xfId="0" applyNumberFormat="1" applyFont="1" applyFill="1" applyAlignment="1">
      <alignment horizontal="center" wrapText="1"/>
    </xf>
    <xf numFmtId="3" fontId="22" fillId="9" borderId="20" xfId="0" applyNumberFormat="1" applyFont="1" applyFill="1" applyBorder="1" applyAlignment="1">
      <alignment horizontal="center" wrapText="1"/>
    </xf>
    <xf numFmtId="3" fontId="0" fillId="0" borderId="13" xfId="0" applyNumberFormat="1" applyBorder="1" applyAlignment="1" applyProtection="1">
      <alignment horizontal="left"/>
      <protection locked="0"/>
    </xf>
    <xf numFmtId="3" fontId="0" fillId="0" borderId="15" xfId="0" applyNumberFormat="1" applyBorder="1" applyAlignment="1" applyProtection="1">
      <alignment horizontal="left"/>
      <protection locked="0"/>
    </xf>
    <xf numFmtId="3" fontId="0" fillId="7" borderId="9" xfId="0" applyNumberFormat="1" applyFill="1" applyBorder="1" applyAlignment="1">
      <alignment horizontal="left"/>
    </xf>
    <xf numFmtId="3" fontId="0" fillId="7" borderId="10" xfId="0" applyNumberFormat="1" applyFill="1" applyBorder="1" applyAlignment="1">
      <alignment horizontal="left"/>
    </xf>
    <xf numFmtId="3" fontId="0" fillId="7" borderId="0" xfId="0" applyNumberFormat="1" applyFill="1" applyAlignment="1">
      <alignment horizontal="center" wrapText="1"/>
    </xf>
    <xf numFmtId="3" fontId="0" fillId="7" borderId="1" xfId="0" applyNumberFormat="1" applyFill="1" applyBorder="1" applyAlignment="1">
      <alignment horizontal="center" wrapText="1"/>
    </xf>
    <xf numFmtId="3" fontId="0" fillId="7" borderId="4" xfId="0" applyNumberFormat="1" applyFill="1" applyBorder="1" applyAlignment="1">
      <alignment horizontal="left"/>
    </xf>
    <xf numFmtId="3" fontId="0" fillId="7" borderId="11" xfId="0" applyNumberFormat="1" applyFill="1" applyBorder="1" applyAlignment="1">
      <alignment horizontal="center"/>
    </xf>
    <xf numFmtId="3" fontId="1" fillId="4" borderId="14" xfId="0" applyNumberFormat="1" applyFont="1" applyFill="1" applyBorder="1" applyAlignment="1">
      <alignment horizontal="right"/>
    </xf>
    <xf numFmtId="3" fontId="17" fillId="9" borderId="1" xfId="0" applyNumberFormat="1" applyFont="1" applyFill="1" applyBorder="1" applyAlignment="1">
      <alignment horizontal="center"/>
    </xf>
    <xf numFmtId="3" fontId="17" fillId="9" borderId="1" xfId="0" applyNumberFormat="1" applyFont="1" applyFill="1" applyBorder="1" applyAlignment="1">
      <alignment horizontal="center" wrapText="1"/>
    </xf>
    <xf numFmtId="3" fontId="19" fillId="5" borderId="0" xfId="0" applyNumberFormat="1" applyFont="1" applyFill="1" applyAlignment="1">
      <alignment horizontal="left" vertical="top" wrapText="1"/>
    </xf>
    <xf numFmtId="3" fontId="0" fillId="0" borderId="4" xfId="0" applyNumberFormat="1" applyBorder="1" applyAlignment="1" applyProtection="1">
      <alignment horizontal="left"/>
      <protection locked="0"/>
    </xf>
    <xf numFmtId="3" fontId="18" fillId="9" borderId="1" xfId="0" applyNumberFormat="1" applyFont="1" applyFill="1" applyBorder="1" applyAlignment="1">
      <alignment horizontal="center"/>
    </xf>
    <xf numFmtId="0" fontId="0" fillId="7" borderId="4" xfId="0" applyFill="1" applyBorder="1" applyAlignment="1">
      <alignment horizontal="left"/>
    </xf>
    <xf numFmtId="0" fontId="0" fillId="7" borderId="2" xfId="0" applyFill="1" applyBorder="1" applyAlignment="1">
      <alignment horizontal="left"/>
    </xf>
    <xf numFmtId="0" fontId="0" fillId="7" borderId="9" xfId="0" applyFill="1" applyBorder="1" applyAlignment="1">
      <alignment horizontal="left"/>
    </xf>
    <xf numFmtId="0" fontId="0" fillId="7" borderId="0" xfId="0" applyFill="1" applyAlignment="1">
      <alignment horizontal="left"/>
    </xf>
    <xf numFmtId="43" fontId="7" fillId="3" borderId="14" xfId="1" applyFont="1" applyFill="1" applyBorder="1" applyAlignment="1">
      <alignment horizontal="center" wrapText="1"/>
    </xf>
    <xf numFmtId="43" fontId="8" fillId="3" borderId="14" xfId="1" applyFont="1" applyFill="1" applyBorder="1" applyAlignment="1">
      <alignment horizontal="left" wrapText="1"/>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7" xfId="0" applyFont="1" applyFill="1" applyBorder="1" applyAlignment="1">
      <alignment horizontal="center" wrapText="1"/>
    </xf>
    <xf numFmtId="9" fontId="1" fillId="3" borderId="10" xfId="2" applyFont="1" applyFill="1" applyBorder="1" applyAlignment="1">
      <alignment horizontal="left" vertical="center"/>
    </xf>
    <xf numFmtId="9" fontId="1" fillId="3" borderId="11" xfId="2" applyFont="1" applyFill="1" applyBorder="1" applyAlignment="1">
      <alignment horizontal="left" vertical="center"/>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15" xfId="0" applyFont="1" applyFill="1" applyBorder="1" applyAlignment="1">
      <alignment horizontal="center" wrapText="1"/>
    </xf>
    <xf numFmtId="9" fontId="1" fillId="3" borderId="10" xfId="2" applyFont="1" applyFill="1" applyBorder="1" applyAlignment="1">
      <alignment horizontal="center"/>
    </xf>
    <xf numFmtId="9" fontId="1" fillId="3" borderId="11" xfId="2" applyFont="1" applyFill="1" applyBorder="1" applyAlignment="1">
      <alignment horizontal="center"/>
    </xf>
    <xf numFmtId="9" fontId="1" fillId="3" borderId="1" xfId="2" applyFont="1" applyFill="1" applyBorder="1" applyAlignment="1">
      <alignment horizontal="center"/>
    </xf>
    <xf numFmtId="0" fontId="2" fillId="3" borderId="3" xfId="0" applyFont="1" applyFill="1" applyBorder="1" applyAlignment="1">
      <alignment horizontal="center"/>
    </xf>
    <xf numFmtId="0" fontId="2" fillId="3" borderId="7" xfId="0" applyFont="1" applyFill="1" applyBorder="1" applyAlignment="1">
      <alignment horizontal="center"/>
    </xf>
    <xf numFmtId="9" fontId="1" fillId="3" borderId="4" xfId="2" applyFont="1" applyFill="1" applyBorder="1" applyAlignment="1">
      <alignment horizontal="center" wrapText="1"/>
    </xf>
    <xf numFmtId="9" fontId="1" fillId="3" borderId="9" xfId="2" applyFont="1" applyFill="1" applyBorder="1" applyAlignment="1">
      <alignment horizontal="center" wrapText="1"/>
    </xf>
    <xf numFmtId="0" fontId="3" fillId="3" borderId="9" xfId="0" applyFont="1" applyFill="1" applyBorder="1" applyAlignment="1">
      <alignment horizontal="center"/>
    </xf>
    <xf numFmtId="0" fontId="3" fillId="3" borderId="0" xfId="0" applyFont="1" applyFill="1" applyAlignment="1">
      <alignment horizontal="center"/>
    </xf>
    <xf numFmtId="0" fontId="1" fillId="3" borderId="21" xfId="0" applyFont="1" applyFill="1" applyBorder="1" applyAlignment="1">
      <alignment horizontal="left"/>
    </xf>
    <xf numFmtId="0" fontId="1" fillId="3" borderId="11" xfId="0" applyFont="1" applyFill="1" applyBorder="1" applyAlignment="1">
      <alignment horizontal="left"/>
    </xf>
    <xf numFmtId="43" fontId="1" fillId="3" borderId="21" xfId="1" applyFont="1" applyFill="1" applyBorder="1" applyAlignment="1">
      <alignment horizontal="center" wrapText="1"/>
    </xf>
    <xf numFmtId="43" fontId="1" fillId="3" borderId="11" xfId="1" applyFont="1" applyFill="1" applyBorder="1" applyAlignment="1">
      <alignment horizontal="center" wrapText="1"/>
    </xf>
    <xf numFmtId="0" fontId="1" fillId="3" borderId="21" xfId="0" applyFont="1" applyFill="1" applyBorder="1" applyAlignment="1">
      <alignment horizontal="center" wrapText="1"/>
    </xf>
    <xf numFmtId="9" fontId="1" fillId="3" borderId="22" xfId="2" applyFont="1" applyFill="1" applyBorder="1" applyAlignment="1">
      <alignment horizontal="center" wrapText="1"/>
    </xf>
    <xf numFmtId="9" fontId="1" fillId="3" borderId="17" xfId="2" applyFont="1" applyFill="1" applyBorder="1" applyAlignment="1">
      <alignment horizontal="center" wrapText="1"/>
    </xf>
    <xf numFmtId="9" fontId="1" fillId="4" borderId="2" xfId="2" applyFont="1" applyFill="1" applyBorder="1" applyAlignment="1">
      <alignment horizontal="center" wrapText="1"/>
    </xf>
    <xf numFmtId="9" fontId="1" fillId="4" borderId="0" xfId="2" applyFont="1" applyFill="1" applyBorder="1" applyAlignment="1">
      <alignment horizontal="center" wrapText="1"/>
    </xf>
    <xf numFmtId="43" fontId="6" fillId="3" borderId="3" xfId="1" applyFont="1" applyFill="1" applyBorder="1" applyAlignment="1">
      <alignment horizontal="left" vertical="center"/>
    </xf>
    <xf numFmtId="43" fontId="6" fillId="3" borderId="7" xfId="1" applyFont="1" applyFill="1" applyBorder="1" applyAlignment="1">
      <alignment horizontal="left" vertical="center"/>
    </xf>
    <xf numFmtId="0" fontId="2" fillId="3" borderId="13"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43" fontId="6" fillId="3" borderId="3" xfId="1" applyFont="1" applyFill="1" applyBorder="1" applyAlignment="1">
      <alignment horizontal="left" vertical="center" wrapText="1"/>
    </xf>
    <xf numFmtId="43" fontId="6" fillId="3" borderId="7" xfId="1"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55">
    <dxf>
      <fill>
        <patternFill patternType="solid">
          <fgColor theme="0"/>
          <bgColor theme="0"/>
        </patternFill>
      </fill>
      <border>
        <left style="thin">
          <color rgb="FF000000"/>
        </left>
        <right style="thin">
          <color rgb="FF000000"/>
        </right>
        <top style="thin">
          <color rgb="FF000000"/>
        </top>
        <bottom style="thin">
          <color rgb="FF000000"/>
        </bottom>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ont>
        <color theme="1"/>
      </font>
      <fill>
        <patternFill>
          <bgColor theme="7" tint="0.79998168889431442"/>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79998168889431442"/>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dxf>
    <dxf>
      <font>
        <color theme="1"/>
      </font>
      <fill>
        <patternFill>
          <bgColor rgb="FFFFFF99"/>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1"/>
      </font>
      <fill>
        <patternFill>
          <bgColor theme="9" tint="0.39994506668294322"/>
        </patternFill>
      </fill>
      <border>
        <left style="thin">
          <color auto="1"/>
        </left>
        <right style="thin">
          <color auto="1"/>
        </right>
        <top style="thin">
          <color auto="1"/>
        </top>
        <bottom style="thin">
          <color auto="1"/>
        </bottom>
      </border>
    </dxf>
    <dxf>
      <font>
        <color theme="1"/>
      </font>
      <fill>
        <patternFill>
          <bgColor theme="9" tint="0.59996337778862885"/>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rgb="FFFFFF99"/>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dxf>
    <dxf>
      <font>
        <b/>
        <i val="0"/>
        <color theme="0"/>
      </font>
      <fill>
        <patternFill>
          <bgColor theme="1"/>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b/>
        <i val="0"/>
        <color theme="0"/>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9" tint="0.39994506668294322"/>
        </patternFill>
      </fill>
      <border>
        <left style="thin">
          <color auto="1"/>
        </left>
        <right style="thin">
          <color auto="1"/>
        </right>
        <top style="thin">
          <color auto="1"/>
        </top>
        <bottom style="thin">
          <color auto="1"/>
        </bottom>
      </border>
    </dxf>
    <dxf>
      <font>
        <b/>
        <i/>
      </font>
      <fill>
        <patternFill>
          <bgColor theme="1" tint="0.24994659260841701"/>
        </patternFill>
      </fill>
      <border>
        <left style="thin">
          <color rgb="FFFF0000"/>
        </left>
        <right style="thin">
          <color rgb="FFFF0000"/>
        </right>
        <top style="thin">
          <color rgb="FFFF0000"/>
        </top>
        <bottom style="thin">
          <color rgb="FFFF0000"/>
        </bottom>
        <vertical/>
        <horizontal/>
      </border>
    </dxf>
    <dxf>
      <font>
        <strike val="0"/>
        <color theme="1"/>
      </font>
      <fill>
        <patternFill>
          <bgColor rgb="FFFF99CC"/>
        </patternFill>
      </fill>
    </dxf>
    <dxf>
      <font>
        <color theme="1"/>
      </font>
      <fill>
        <patternFill>
          <bgColor theme="9" tint="0.3999450666829432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00FF00"/>
      <color rgb="FFFF0000"/>
      <color rgb="FFFFFF99"/>
      <color rgb="FFFFFF66"/>
      <color rgb="FF2F75B5"/>
      <color rgb="FF9966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2.jpg@01D77A3B.35CF82D0" TargetMode="External"/><Relationship Id="rId1" Type="http://schemas.openxmlformats.org/officeDocument/2006/relationships/image" Target="../media/image1.jpeg"/><Relationship Id="rId4" Type="http://schemas.openxmlformats.org/officeDocument/2006/relationships/image" Target="cid:image001.jpg@01D77A3B.35CF82D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62</xdr:row>
      <xdr:rowOff>0</xdr:rowOff>
    </xdr:from>
    <xdr:to>
      <xdr:col>3</xdr:col>
      <xdr:colOff>94615</xdr:colOff>
      <xdr:row>62</xdr:row>
      <xdr:rowOff>2994660</xdr:rowOff>
    </xdr:to>
    <xdr:pic>
      <xdr:nvPicPr>
        <xdr:cNvPr id="2" name="Picture 1" descr="cid:image002.jpg@01D77A3B.35CF82D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21459825"/>
          <a:ext cx="3466465" cy="2994660"/>
        </a:xfrm>
        <a:prstGeom prst="rect">
          <a:avLst/>
        </a:prstGeom>
        <a:noFill/>
        <a:ln>
          <a:noFill/>
        </a:ln>
      </xdr:spPr>
    </xdr:pic>
    <xdr:clientData/>
  </xdr:twoCellAnchor>
  <xdr:twoCellAnchor editAs="oneCell">
    <xdr:from>
      <xdr:col>0</xdr:col>
      <xdr:colOff>0</xdr:colOff>
      <xdr:row>60</xdr:row>
      <xdr:rowOff>0</xdr:rowOff>
    </xdr:from>
    <xdr:to>
      <xdr:col>4</xdr:col>
      <xdr:colOff>248920</xdr:colOff>
      <xdr:row>60</xdr:row>
      <xdr:rowOff>2110105</xdr:rowOff>
    </xdr:to>
    <xdr:pic>
      <xdr:nvPicPr>
        <xdr:cNvPr id="3" name="Picture 2" descr="cid:image001.jpg@01D77A3B.35CF82D0">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8983325"/>
          <a:ext cx="5144770" cy="21101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xdr:row>
      <xdr:rowOff>95250</xdr:rowOff>
    </xdr:from>
    <xdr:to>
      <xdr:col>9</xdr:col>
      <xdr:colOff>219075</xdr:colOff>
      <xdr:row>1</xdr:row>
      <xdr:rowOff>352425</xdr:rowOff>
    </xdr:to>
    <xdr:sp macro="" textlink="">
      <xdr:nvSpPr>
        <xdr:cNvPr id="2" name="TextBox 1">
          <a:extLst>
            <a:ext uri="{FF2B5EF4-FFF2-40B4-BE49-F238E27FC236}">
              <a16:creationId xmlns:a16="http://schemas.microsoft.com/office/drawing/2014/main" id="{40A9FA24-8457-4E7B-9695-2A0D76E417E2}"/>
            </a:ext>
          </a:extLst>
        </xdr:cNvPr>
        <xdr:cNvSpPr txBox="1"/>
      </xdr:nvSpPr>
      <xdr:spPr>
        <a:xfrm>
          <a:off x="3276600" y="523875"/>
          <a:ext cx="5067300" cy="25717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0000"/>
              </a:solidFill>
            </a:rPr>
            <a:t>Copyright</a:t>
          </a:r>
          <a:r>
            <a:rPr lang="en-US" sz="1200" baseline="0">
              <a:solidFill>
                <a:srgbClr val="FF0000"/>
              </a:solidFill>
            </a:rPr>
            <a:t> © 2021 University of Nebraska Board of Regents.</a:t>
          </a:r>
          <a:endParaRPr lang="en-US" sz="1200">
            <a:solidFill>
              <a:srgbClr val="FF0000"/>
            </a:solidFill>
          </a:endParaRPr>
        </a:p>
      </xdr:txBody>
    </xdr:sp>
    <xdr:clientData/>
  </xdr:twoCellAnchor>
  <xdr:twoCellAnchor editAs="oneCell">
    <xdr:from>
      <xdr:col>0</xdr:col>
      <xdr:colOff>809625</xdr:colOff>
      <xdr:row>0</xdr:row>
      <xdr:rowOff>0</xdr:rowOff>
    </xdr:from>
    <xdr:to>
      <xdr:col>1</xdr:col>
      <xdr:colOff>1371600</xdr:colOff>
      <xdr:row>2</xdr:row>
      <xdr:rowOff>295275</xdr:rowOff>
    </xdr:to>
    <xdr:pic>
      <xdr:nvPicPr>
        <xdr:cNvPr id="3" name="Picture 2" descr="Nebraska N campus icon">
          <a:extLst>
            <a:ext uri="{FF2B5EF4-FFF2-40B4-BE49-F238E27FC236}">
              <a16:creationId xmlns:a16="http://schemas.microsoft.com/office/drawing/2014/main" id="{403C4DAD-B3BA-460F-8BEC-9D44A2A9E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0"/>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838199</xdr:colOff>
      <xdr:row>7</xdr:row>
      <xdr:rowOff>95250</xdr:rowOff>
    </xdr:from>
    <xdr:to>
      <xdr:col>11</xdr:col>
      <xdr:colOff>0</xdr:colOff>
      <xdr:row>8</xdr:row>
      <xdr:rowOff>180975</xdr:rowOff>
    </xdr:to>
    <xdr:sp macro="" textlink="">
      <xdr:nvSpPr>
        <xdr:cNvPr id="4" name="TextBox 3">
          <a:extLst>
            <a:ext uri="{FF2B5EF4-FFF2-40B4-BE49-F238E27FC236}">
              <a16:creationId xmlns:a16="http://schemas.microsoft.com/office/drawing/2014/main" id="{33A89FF0-1D4D-4F3B-9A33-B7A99DAB2263}"/>
            </a:ext>
          </a:extLst>
        </xdr:cNvPr>
        <xdr:cNvSpPr txBox="1"/>
      </xdr:nvSpPr>
      <xdr:spPr>
        <a:xfrm>
          <a:off x="1885949" y="3448050"/>
          <a:ext cx="7658101" cy="7905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i="0">
              <a:solidFill>
                <a:schemeClr val="dk1"/>
              </a:solidFill>
              <a:effectLst/>
              <a:latin typeface="+mn-lt"/>
              <a:ea typeface="+mn-ea"/>
              <a:cs typeface="+mn-cs"/>
            </a:rPr>
            <a:t>The University of Nebraska does not discriminate based on race, color, ethnicity, national origin, sex, pregnancy, sexual orientation, gender identity, religion, disability, age, genetic information, veteran status, marital status, and/or political affiliation in its programs, activities, or employment.</a:t>
          </a:r>
          <a:endParaRPr lang="en-US" sz="1400"/>
        </a:p>
      </xdr:txBody>
    </xdr:sp>
    <xdr:clientData/>
  </xdr:twoCellAnchor>
  <xdr:twoCellAnchor editAs="oneCell">
    <xdr:from>
      <xdr:col>1</xdr:col>
      <xdr:colOff>381000</xdr:colOff>
      <xdr:row>10</xdr:row>
      <xdr:rowOff>162409</xdr:rowOff>
    </xdr:from>
    <xdr:to>
      <xdr:col>4</xdr:col>
      <xdr:colOff>1304198</xdr:colOff>
      <xdr:row>16</xdr:row>
      <xdr:rowOff>117184</xdr:rowOff>
    </xdr:to>
    <xdr:pic>
      <xdr:nvPicPr>
        <xdr:cNvPr id="9" name="Picture 8">
          <a:extLst>
            <a:ext uri="{FF2B5EF4-FFF2-40B4-BE49-F238E27FC236}">
              <a16:creationId xmlns:a16="http://schemas.microsoft.com/office/drawing/2014/main" id="{11F00AE8-2499-4702-AC92-A729774655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601059"/>
          <a:ext cx="3971198" cy="1097775"/>
        </a:xfrm>
        <a:prstGeom prst="rect">
          <a:avLst/>
        </a:prstGeom>
      </xdr:spPr>
    </xdr:pic>
    <xdr:clientData/>
  </xdr:twoCellAnchor>
  <xdr:twoCellAnchor editAs="oneCell">
    <xdr:from>
      <xdr:col>5</xdr:col>
      <xdr:colOff>445276</xdr:colOff>
      <xdr:row>17</xdr:row>
      <xdr:rowOff>102860</xdr:rowOff>
    </xdr:from>
    <xdr:to>
      <xdr:col>9</xdr:col>
      <xdr:colOff>240526</xdr:colOff>
      <xdr:row>23</xdr:row>
      <xdr:rowOff>148017</xdr:rowOff>
    </xdr:to>
    <xdr:pic>
      <xdr:nvPicPr>
        <xdr:cNvPr id="10" name="Picture 9">
          <a:extLst>
            <a:ext uri="{FF2B5EF4-FFF2-40B4-BE49-F238E27FC236}">
              <a16:creationId xmlns:a16="http://schemas.microsoft.com/office/drawing/2014/main" id="{6462C1D2-ED90-4218-BE11-676B0F9E9E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55476" y="5875010"/>
          <a:ext cx="2767050" cy="1188157"/>
        </a:xfrm>
        <a:prstGeom prst="rect">
          <a:avLst/>
        </a:prstGeom>
      </xdr:spPr>
    </xdr:pic>
    <xdr:clientData/>
  </xdr:twoCellAnchor>
  <xdr:twoCellAnchor editAs="oneCell">
    <xdr:from>
      <xdr:col>5</xdr:col>
      <xdr:colOff>459600</xdr:colOff>
      <xdr:row>10</xdr:row>
      <xdr:rowOff>142875</xdr:rowOff>
    </xdr:from>
    <xdr:to>
      <xdr:col>11</xdr:col>
      <xdr:colOff>538754</xdr:colOff>
      <xdr:row>16</xdr:row>
      <xdr:rowOff>98135</xdr:rowOff>
    </xdr:to>
    <xdr:pic>
      <xdr:nvPicPr>
        <xdr:cNvPr id="11" name="Picture 10">
          <a:extLst>
            <a:ext uri="{FF2B5EF4-FFF2-40B4-BE49-F238E27FC236}">
              <a16:creationId xmlns:a16="http://schemas.microsoft.com/office/drawing/2014/main" id="{AAAE71E9-B138-47A1-8930-FDF9097EED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69800" y="4581525"/>
          <a:ext cx="4289204" cy="1098260"/>
        </a:xfrm>
        <a:prstGeom prst="rect">
          <a:avLst/>
        </a:prstGeom>
      </xdr:spPr>
    </xdr:pic>
    <xdr:clientData/>
  </xdr:twoCellAnchor>
  <xdr:twoCellAnchor editAs="oneCell">
    <xdr:from>
      <xdr:col>2</xdr:col>
      <xdr:colOff>907275</xdr:colOff>
      <xdr:row>17</xdr:row>
      <xdr:rowOff>117185</xdr:rowOff>
    </xdr:from>
    <xdr:to>
      <xdr:col>5</xdr:col>
      <xdr:colOff>59550</xdr:colOff>
      <xdr:row>23</xdr:row>
      <xdr:rowOff>150672</xdr:rowOff>
    </xdr:to>
    <xdr:pic>
      <xdr:nvPicPr>
        <xdr:cNvPr id="12" name="Picture 11">
          <a:extLst>
            <a:ext uri="{FF2B5EF4-FFF2-40B4-BE49-F238E27FC236}">
              <a16:creationId xmlns:a16="http://schemas.microsoft.com/office/drawing/2014/main" id="{84F5940F-BA4C-428A-9661-037D316098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88525" y="5889335"/>
          <a:ext cx="2181225" cy="1176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447675</xdr:colOff>
      <xdr:row>49</xdr:row>
      <xdr:rowOff>180975</xdr:rowOff>
    </xdr:to>
    <xdr:pic>
      <xdr:nvPicPr>
        <xdr:cNvPr id="18" name="Picture 17">
          <a:extLst>
            <a:ext uri="{FF2B5EF4-FFF2-40B4-BE49-F238E27FC236}">
              <a16:creationId xmlns:a16="http://schemas.microsoft.com/office/drawing/2014/main" id="{7376B3D5-84A1-4346-8534-5EA38A5E4A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0"/>
          <a:ext cx="5934075" cy="951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narjes1_unl_edu/Documents/BoxMigrationUNL/NCDC/Grocery%20Store%20Decision%20Tool/Startup%20Plan%2021%205%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pense Entry"/>
      <sheetName val="Combined Expenses"/>
      <sheetName val="Funding Entry1"/>
      <sheetName val="Funding Entry"/>
      <sheetName val="Combined Funding"/>
      <sheetName val="Date Conversion"/>
      <sheetName val="Cash Flow"/>
    </sheetNames>
    <sheetDataSet>
      <sheetData sheetId="0"/>
      <sheetData sheetId="1"/>
      <sheetData sheetId="2">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row>
      </sheetData>
      <sheetData sheetId="3"/>
      <sheetData sheetId="4"/>
      <sheetData sheetId="5"/>
      <sheetData sheetId="6"/>
      <sheetData sheetId="7">
        <row r="35">
          <cell r="E35">
            <v>1</v>
          </cell>
          <cell r="F35">
            <v>2</v>
          </cell>
          <cell r="G35">
            <v>3</v>
          </cell>
          <cell r="H35">
            <v>4</v>
          </cell>
          <cell r="I35">
            <v>5</v>
          </cell>
          <cell r="J35">
            <v>6</v>
          </cell>
          <cell r="K35">
            <v>7</v>
          </cell>
          <cell r="L35">
            <v>8</v>
          </cell>
          <cell r="M35">
            <v>9</v>
          </cell>
          <cell r="N35">
            <v>10</v>
          </cell>
          <cell r="O35">
            <v>11</v>
          </cell>
          <cell r="P35">
            <v>12</v>
          </cell>
          <cell r="Q35">
            <v>13</v>
          </cell>
          <cell r="R35">
            <v>14</v>
          </cell>
          <cell r="S35">
            <v>15</v>
          </cell>
          <cell r="T35">
            <v>16</v>
          </cell>
          <cell r="U35">
            <v>17</v>
          </cell>
          <cell r="V35">
            <v>18</v>
          </cell>
          <cell r="W35">
            <v>19</v>
          </cell>
          <cell r="X35">
            <v>20</v>
          </cell>
          <cell r="Y35">
            <v>21</v>
          </cell>
          <cell r="Z35">
            <v>22</v>
          </cell>
          <cell r="AA35">
            <v>23</v>
          </cell>
          <cell r="AB35">
            <v>24</v>
          </cell>
        </row>
        <row r="36">
          <cell r="E36">
            <v>44562</v>
          </cell>
          <cell r="F36">
            <v>44593</v>
          </cell>
          <cell r="G36">
            <v>44621</v>
          </cell>
          <cell r="H36">
            <v>44652</v>
          </cell>
          <cell r="I36">
            <v>44682</v>
          </cell>
          <cell r="J36">
            <v>44713</v>
          </cell>
          <cell r="K36">
            <v>44743</v>
          </cell>
          <cell r="L36">
            <v>44774</v>
          </cell>
          <cell r="M36">
            <v>44805</v>
          </cell>
          <cell r="N36">
            <v>44835</v>
          </cell>
          <cell r="O36">
            <v>44866</v>
          </cell>
          <cell r="P36">
            <v>44896</v>
          </cell>
          <cell r="Q36">
            <v>44927</v>
          </cell>
          <cell r="R36">
            <v>44958</v>
          </cell>
          <cell r="S36">
            <v>44986</v>
          </cell>
          <cell r="T36">
            <v>45017</v>
          </cell>
          <cell r="U36">
            <v>45047</v>
          </cell>
          <cell r="V36">
            <v>45078</v>
          </cell>
          <cell r="W36">
            <v>45108</v>
          </cell>
          <cell r="X36">
            <v>45139</v>
          </cell>
          <cell r="Y36">
            <v>45170</v>
          </cell>
          <cell r="Z36">
            <v>45200</v>
          </cell>
          <cell r="AA36">
            <v>45231</v>
          </cell>
          <cell r="AB36">
            <v>45261</v>
          </cell>
        </row>
        <row r="37">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opLeftCell="A50" workbookViewId="0">
      <selection activeCell="C7" sqref="C7"/>
    </sheetView>
  </sheetViews>
  <sheetFormatPr defaultRowHeight="16.5" customHeight="1"/>
  <cols>
    <col min="1" max="1" width="7.85546875" customWidth="1"/>
    <col min="2" max="2" width="22.85546875" customWidth="1"/>
    <col min="3" max="3" width="19.85546875" customWidth="1"/>
    <col min="4" max="4" width="22.85546875" customWidth="1"/>
    <col min="5" max="5" width="45.28515625" customWidth="1"/>
    <col min="7" max="7" width="21.42578125" customWidth="1"/>
    <col min="8" max="8" width="0.85546875" customWidth="1"/>
  </cols>
  <sheetData>
    <row r="1" spans="1:12" ht="16.5" customHeight="1">
      <c r="A1" s="231" t="s">
        <v>0</v>
      </c>
      <c r="B1" s="232"/>
      <c r="C1" s="232"/>
      <c r="D1" s="232"/>
      <c r="E1" s="233"/>
      <c r="F1" s="233"/>
      <c r="G1" s="233"/>
      <c r="H1" s="234"/>
      <c r="I1" s="222"/>
      <c r="J1" s="222"/>
      <c r="K1" s="222"/>
      <c r="L1" s="222"/>
    </row>
    <row r="2" spans="1:12" ht="16.5" customHeight="1">
      <c r="A2" s="235"/>
      <c r="B2" s="236"/>
      <c r="C2" s="236"/>
      <c r="D2" s="236"/>
      <c r="E2" s="237"/>
      <c r="F2" s="237"/>
      <c r="G2" s="237"/>
      <c r="H2" s="238"/>
      <c r="I2" s="222"/>
      <c r="J2" s="222"/>
      <c r="K2" s="222"/>
      <c r="L2" s="222"/>
    </row>
    <row r="3" spans="1:12" ht="27.75" customHeight="1">
      <c r="A3" s="289" t="s">
        <v>1</v>
      </c>
      <c r="B3" s="290"/>
      <c r="C3" s="290"/>
      <c r="D3" s="290"/>
      <c r="E3" s="290"/>
      <c r="F3" s="290"/>
      <c r="G3" s="290"/>
      <c r="H3" s="291"/>
      <c r="I3" s="222"/>
      <c r="J3" s="222"/>
      <c r="K3" s="222"/>
      <c r="L3" s="222"/>
    </row>
    <row r="4" spans="1:12" ht="16.5" customHeight="1">
      <c r="A4" s="239" t="s">
        <v>2</v>
      </c>
      <c r="B4" s="236"/>
      <c r="C4" s="236"/>
      <c r="D4" s="236"/>
      <c r="E4" s="237"/>
      <c r="F4" s="237"/>
      <c r="G4" s="237"/>
      <c r="H4" s="238"/>
      <c r="I4" s="222"/>
      <c r="J4" s="222"/>
      <c r="K4" s="222"/>
      <c r="L4" s="222"/>
    </row>
    <row r="5" spans="1:12" ht="16.5" customHeight="1">
      <c r="A5" s="239" t="s">
        <v>3</v>
      </c>
      <c r="B5" s="236"/>
      <c r="C5" s="236"/>
      <c r="D5" s="236"/>
      <c r="E5" s="237"/>
      <c r="F5" s="237"/>
      <c r="G5" s="237"/>
      <c r="H5" s="238"/>
      <c r="I5" s="222"/>
      <c r="J5" s="222"/>
      <c r="K5" s="222"/>
      <c r="L5" s="222"/>
    </row>
    <row r="6" spans="1:12" ht="16.5" customHeight="1">
      <c r="A6" s="240" t="s">
        <v>4</v>
      </c>
      <c r="B6" s="236"/>
      <c r="C6" s="236"/>
      <c r="D6" s="223"/>
      <c r="E6" s="237"/>
      <c r="F6" s="237"/>
      <c r="G6" s="237"/>
      <c r="H6" s="238"/>
      <c r="I6" s="222"/>
      <c r="J6" s="222"/>
      <c r="K6" s="222"/>
      <c r="L6" s="222"/>
    </row>
    <row r="7" spans="1:12" ht="16.5" customHeight="1">
      <c r="A7" s="240" t="s">
        <v>5</v>
      </c>
      <c r="B7" s="236"/>
      <c r="C7" s="236"/>
      <c r="D7" s="224"/>
      <c r="E7" s="237"/>
      <c r="F7" s="237"/>
      <c r="G7" s="237"/>
      <c r="H7" s="238"/>
      <c r="I7" s="222"/>
      <c r="J7" s="222"/>
      <c r="K7" s="222"/>
      <c r="L7" s="222"/>
    </row>
    <row r="8" spans="1:12" ht="16.5" customHeight="1">
      <c r="A8" s="240" t="s">
        <v>6</v>
      </c>
      <c r="B8" s="236"/>
      <c r="C8" s="236"/>
      <c r="D8" s="225"/>
      <c r="E8" s="237"/>
      <c r="F8" s="237"/>
      <c r="G8" s="237"/>
      <c r="H8" s="238"/>
      <c r="I8" s="222"/>
      <c r="J8" s="222"/>
      <c r="K8" s="222"/>
      <c r="L8" s="222"/>
    </row>
    <row r="9" spans="1:12" ht="16.5" customHeight="1">
      <c r="A9" s="240" t="s">
        <v>7</v>
      </c>
      <c r="B9" s="236"/>
      <c r="C9" s="236"/>
      <c r="D9" s="226"/>
      <c r="E9" s="236"/>
      <c r="F9" s="236"/>
      <c r="G9" s="236"/>
      <c r="H9" s="241"/>
    </row>
    <row r="10" spans="1:12" ht="15" customHeight="1">
      <c r="A10" s="240"/>
      <c r="B10" s="236"/>
      <c r="C10" s="236"/>
      <c r="D10" s="236"/>
      <c r="E10" s="236"/>
      <c r="F10" s="236"/>
      <c r="G10" s="236"/>
      <c r="H10" s="241"/>
    </row>
    <row r="11" spans="1:12" ht="16.5" customHeight="1">
      <c r="A11" s="235" t="s">
        <v>8</v>
      </c>
      <c r="B11" s="236"/>
      <c r="C11" s="236"/>
      <c r="D11" s="236"/>
      <c r="E11" s="242"/>
      <c r="F11" s="242"/>
      <c r="G11" s="242"/>
      <c r="H11" s="243"/>
      <c r="I11" s="227"/>
      <c r="J11" s="227"/>
      <c r="K11" s="227"/>
      <c r="L11" s="227"/>
    </row>
    <row r="12" spans="1:12" ht="16.5" customHeight="1">
      <c r="A12" s="244" t="s">
        <v>9</v>
      </c>
      <c r="B12" s="236"/>
      <c r="C12" s="236"/>
      <c r="D12" s="236"/>
      <c r="E12" s="236"/>
      <c r="F12" s="236"/>
      <c r="G12" s="236"/>
      <c r="H12" s="241"/>
    </row>
    <row r="13" spans="1:12" ht="16.5" customHeight="1">
      <c r="A13" s="244" t="s">
        <v>10</v>
      </c>
      <c r="B13" s="236"/>
      <c r="C13" s="236"/>
      <c r="D13" s="236"/>
      <c r="E13" s="245"/>
      <c r="F13" s="245"/>
      <c r="G13" s="245"/>
      <c r="H13" s="246"/>
      <c r="I13" s="228"/>
      <c r="J13" s="228"/>
      <c r="K13" s="228"/>
      <c r="L13" s="228"/>
    </row>
    <row r="14" spans="1:12" ht="16.5" customHeight="1">
      <c r="A14" s="244" t="s">
        <v>11</v>
      </c>
      <c r="B14" s="236"/>
      <c r="C14" s="236"/>
      <c r="D14" s="236"/>
      <c r="E14" s="245"/>
      <c r="F14" s="245"/>
      <c r="G14" s="245"/>
      <c r="H14" s="246"/>
      <c r="I14" s="228"/>
      <c r="J14" s="228"/>
      <c r="K14" s="228"/>
      <c r="L14" s="228"/>
    </row>
    <row r="15" spans="1:12" ht="16.5" customHeight="1">
      <c r="A15" s="247" t="s">
        <v>12</v>
      </c>
      <c r="B15" s="236"/>
      <c r="C15" s="236"/>
      <c r="D15" s="236"/>
      <c r="E15" s="245"/>
      <c r="F15" s="245"/>
      <c r="G15" s="245"/>
      <c r="H15" s="246"/>
      <c r="I15" s="228"/>
      <c r="J15" s="228"/>
      <c r="K15" s="228"/>
      <c r="L15" s="228"/>
    </row>
    <row r="16" spans="1:12" ht="16.5" customHeight="1">
      <c r="A16" s="244" t="s">
        <v>13</v>
      </c>
      <c r="B16" s="236"/>
      <c r="C16" s="236"/>
      <c r="D16" s="236"/>
      <c r="E16" s="245"/>
      <c r="F16" s="245"/>
      <c r="G16" s="245"/>
      <c r="H16" s="246"/>
      <c r="I16" s="228"/>
      <c r="J16" s="228"/>
      <c r="K16" s="228"/>
      <c r="L16" s="228"/>
    </row>
    <row r="17" spans="1:12" ht="16.5" customHeight="1">
      <c r="A17" s="244" t="s">
        <v>14</v>
      </c>
      <c r="B17" s="236"/>
      <c r="C17" s="236"/>
      <c r="D17" s="236"/>
      <c r="E17" s="245"/>
      <c r="F17" s="245"/>
      <c r="G17" s="245"/>
      <c r="H17" s="246"/>
      <c r="I17" s="228"/>
      <c r="J17" s="228"/>
      <c r="K17" s="228"/>
      <c r="L17" s="228"/>
    </row>
    <row r="18" spans="1:12" ht="16.5" customHeight="1">
      <c r="A18" s="244" t="s">
        <v>15</v>
      </c>
      <c r="B18" s="236"/>
      <c r="C18" s="236"/>
      <c r="D18" s="236"/>
      <c r="E18" s="245"/>
      <c r="F18" s="245"/>
      <c r="G18" s="245"/>
      <c r="H18" s="246"/>
      <c r="I18" s="228"/>
      <c r="J18" s="228"/>
      <c r="K18" s="228"/>
      <c r="L18" s="228"/>
    </row>
    <row r="19" spans="1:12" ht="16.5" customHeight="1">
      <c r="A19" s="244" t="s">
        <v>16</v>
      </c>
      <c r="B19" s="236"/>
      <c r="C19" s="236"/>
      <c r="D19" s="236"/>
      <c r="E19" s="245"/>
      <c r="F19" s="245"/>
      <c r="G19" s="245"/>
      <c r="H19" s="246"/>
      <c r="I19" s="228"/>
      <c r="J19" s="228"/>
      <c r="K19" s="228"/>
      <c r="L19" s="228"/>
    </row>
    <row r="20" spans="1:12" ht="16.5" customHeight="1">
      <c r="A20" s="244" t="s">
        <v>17</v>
      </c>
      <c r="B20" s="236"/>
      <c r="C20" s="236"/>
      <c r="D20" s="236"/>
      <c r="E20" s="245"/>
      <c r="F20" s="245"/>
      <c r="G20" s="245"/>
      <c r="H20" s="246"/>
      <c r="I20" s="228"/>
      <c r="J20" s="228"/>
      <c r="K20" s="228"/>
      <c r="L20" s="228"/>
    </row>
    <row r="21" spans="1:12" ht="16.5" customHeight="1">
      <c r="A21" s="244" t="s">
        <v>18</v>
      </c>
      <c r="B21" s="236"/>
      <c r="C21" s="236"/>
      <c r="D21" s="236"/>
      <c r="E21" s="245"/>
      <c r="F21" s="245"/>
      <c r="G21" s="245"/>
      <c r="H21" s="246"/>
      <c r="I21" s="228"/>
      <c r="J21" s="228"/>
      <c r="K21" s="228"/>
      <c r="L21" s="228"/>
    </row>
    <row r="22" spans="1:12" ht="16.5" customHeight="1">
      <c r="A22" s="244" t="s">
        <v>19</v>
      </c>
      <c r="B22" s="236"/>
      <c r="C22" s="236"/>
      <c r="D22" s="236"/>
      <c r="E22" s="245"/>
      <c r="F22" s="245"/>
      <c r="G22" s="245"/>
      <c r="H22" s="246"/>
      <c r="I22" s="228"/>
      <c r="J22" s="228"/>
      <c r="K22" s="228"/>
      <c r="L22" s="228"/>
    </row>
    <row r="23" spans="1:12" ht="16.5" customHeight="1">
      <c r="A23" s="244" t="s">
        <v>20</v>
      </c>
      <c r="B23" s="236"/>
      <c r="C23" s="236"/>
      <c r="D23" s="236"/>
      <c r="E23" s="245"/>
      <c r="F23" s="245"/>
      <c r="G23" s="245"/>
      <c r="H23" s="246"/>
      <c r="I23" s="228"/>
      <c r="J23" s="228"/>
      <c r="K23" s="228"/>
      <c r="L23" s="228"/>
    </row>
    <row r="24" spans="1:12" ht="16.5" customHeight="1">
      <c r="A24" s="244"/>
      <c r="B24" s="236"/>
      <c r="C24" s="236"/>
      <c r="D24" s="236"/>
      <c r="E24" s="245"/>
      <c r="F24" s="245"/>
      <c r="G24" s="245"/>
      <c r="H24" s="246"/>
      <c r="I24" s="228"/>
      <c r="J24" s="228"/>
      <c r="K24" s="228"/>
      <c r="L24" s="228"/>
    </row>
    <row r="25" spans="1:12" ht="16.5" customHeight="1">
      <c r="A25" s="235" t="s">
        <v>21</v>
      </c>
      <c r="B25" s="236"/>
      <c r="C25" s="236"/>
      <c r="D25" s="236"/>
      <c r="E25" s="245"/>
      <c r="F25" s="245"/>
      <c r="G25" s="245"/>
      <c r="H25" s="246"/>
      <c r="I25" s="228"/>
      <c r="J25" s="228"/>
      <c r="K25" s="228"/>
      <c r="L25" s="228"/>
    </row>
    <row r="26" spans="1:12" ht="39.75" customHeight="1">
      <c r="A26" s="289" t="s">
        <v>22</v>
      </c>
      <c r="B26" s="290"/>
      <c r="C26" s="290"/>
      <c r="D26" s="290"/>
      <c r="E26" s="290"/>
      <c r="F26" s="290"/>
      <c r="G26" s="290"/>
      <c r="H26" s="291"/>
      <c r="I26" s="228"/>
      <c r="J26" s="228"/>
      <c r="K26" s="228"/>
      <c r="L26" s="228"/>
    </row>
    <row r="27" spans="1:12" ht="16.5" customHeight="1">
      <c r="A27" s="239"/>
      <c r="B27" s="237"/>
      <c r="C27" s="237"/>
      <c r="D27" s="237"/>
      <c r="E27" s="237"/>
      <c r="F27" s="237"/>
      <c r="G27" s="237"/>
      <c r="H27" s="238"/>
      <c r="I27" s="228"/>
      <c r="J27" s="228"/>
      <c r="K27" s="228"/>
      <c r="L27" s="228"/>
    </row>
    <row r="28" spans="1:12" ht="30" customHeight="1">
      <c r="A28" s="292" t="s">
        <v>23</v>
      </c>
      <c r="B28" s="293"/>
      <c r="C28" s="293"/>
      <c r="D28" s="293"/>
      <c r="E28" s="293"/>
      <c r="F28" s="293"/>
      <c r="G28" s="293"/>
      <c r="H28" s="294"/>
      <c r="I28" s="228"/>
      <c r="J28" s="228"/>
      <c r="K28" s="228"/>
      <c r="L28" s="228"/>
    </row>
    <row r="29" spans="1:12" ht="16.5" customHeight="1">
      <c r="A29" s="248" t="s">
        <v>24</v>
      </c>
      <c r="B29" s="236"/>
      <c r="C29" s="236"/>
      <c r="D29" s="236"/>
      <c r="E29" s="236"/>
      <c r="F29" s="236"/>
      <c r="G29" s="236"/>
      <c r="H29" s="241"/>
    </row>
    <row r="30" spans="1:12" ht="24.75" customHeight="1">
      <c r="A30" s="249"/>
      <c r="B30" s="250" t="s">
        <v>25</v>
      </c>
      <c r="C30" s="251">
        <v>6.2E-2</v>
      </c>
      <c r="D30" s="252"/>
      <c r="E30" s="253"/>
      <c r="F30" s="236"/>
      <c r="G30" s="236"/>
      <c r="H30" s="241"/>
    </row>
    <row r="31" spans="1:12" ht="24.75" customHeight="1">
      <c r="A31" s="249"/>
      <c r="B31" s="254" t="s">
        <v>26</v>
      </c>
      <c r="C31" s="255">
        <v>1.4500000000000001E-2</v>
      </c>
      <c r="D31" s="256"/>
      <c r="E31" s="257"/>
      <c r="F31" s="236"/>
      <c r="G31" s="236"/>
      <c r="H31" s="241"/>
    </row>
    <row r="32" spans="1:12" ht="24.75" customHeight="1">
      <c r="A32" s="249"/>
      <c r="B32" s="254" t="s">
        <v>27</v>
      </c>
      <c r="C32" s="255">
        <v>0.06</v>
      </c>
      <c r="D32" s="258" t="s">
        <v>28</v>
      </c>
      <c r="E32" s="259"/>
      <c r="F32" s="236"/>
      <c r="G32" s="236"/>
      <c r="H32" s="241"/>
    </row>
    <row r="33" spans="1:8" ht="39" customHeight="1">
      <c r="A33" s="249"/>
      <c r="B33" s="254" t="s">
        <v>29</v>
      </c>
      <c r="C33" s="255">
        <v>1.2500000000000001E-2</v>
      </c>
      <c r="D33" s="258" t="s">
        <v>30</v>
      </c>
      <c r="E33" s="259" t="s">
        <v>31</v>
      </c>
      <c r="F33" s="236"/>
      <c r="G33" s="236"/>
      <c r="H33" s="241"/>
    </row>
    <row r="34" spans="1:8" ht="24.75" customHeight="1">
      <c r="A34" s="249"/>
      <c r="B34" s="260" t="s">
        <v>32</v>
      </c>
      <c r="C34" s="261">
        <v>0.14899999999999999</v>
      </c>
      <c r="D34" s="262"/>
      <c r="E34" s="263"/>
      <c r="F34" s="236"/>
      <c r="G34" s="236"/>
      <c r="H34" s="241"/>
    </row>
    <row r="35" spans="1:8" ht="14.25" customHeight="1">
      <c r="A35" s="248"/>
      <c r="B35" s="236"/>
      <c r="C35" s="236"/>
      <c r="D35" s="236"/>
      <c r="E35" s="236"/>
      <c r="F35" s="236"/>
      <c r="G35" s="236"/>
      <c r="H35" s="241"/>
    </row>
    <row r="36" spans="1:8" s="229" customFormat="1" ht="48.75" customHeight="1">
      <c r="A36" s="295" t="s">
        <v>33</v>
      </c>
      <c r="B36" s="296"/>
      <c r="C36" s="296"/>
      <c r="D36" s="296"/>
      <c r="E36" s="296"/>
      <c r="F36" s="296"/>
      <c r="G36" s="296"/>
      <c r="H36" s="297"/>
    </row>
    <row r="37" spans="1:8" s="229" customFormat="1" ht="45" customHeight="1">
      <c r="A37" s="298" t="s">
        <v>34</v>
      </c>
      <c r="B37" s="299"/>
      <c r="C37" s="299"/>
      <c r="D37" s="299"/>
      <c r="E37" s="299"/>
      <c r="F37" s="299"/>
      <c r="G37" s="299"/>
      <c r="H37" s="300"/>
    </row>
    <row r="38" spans="1:8" s="229" customFormat="1" ht="39.75" customHeight="1">
      <c r="A38" s="301" t="s">
        <v>35</v>
      </c>
      <c r="B38" s="302"/>
      <c r="C38" s="302"/>
      <c r="D38" s="302"/>
      <c r="E38" s="302"/>
      <c r="F38" s="302"/>
      <c r="G38" s="302"/>
      <c r="H38" s="303"/>
    </row>
    <row r="39" spans="1:8" s="229" customFormat="1" ht="37.5" customHeight="1">
      <c r="A39" s="301" t="s">
        <v>36</v>
      </c>
      <c r="B39" s="302"/>
      <c r="C39" s="302"/>
      <c r="D39" s="302"/>
      <c r="E39" s="302"/>
      <c r="F39" s="302"/>
      <c r="G39" s="302"/>
      <c r="H39" s="303"/>
    </row>
    <row r="40" spans="1:8" s="229" customFormat="1" ht="49.5" customHeight="1">
      <c r="A40" s="301" t="s">
        <v>37</v>
      </c>
      <c r="B40" s="302"/>
      <c r="C40" s="302"/>
      <c r="D40" s="302"/>
      <c r="E40" s="302"/>
      <c r="F40" s="302"/>
      <c r="G40" s="302"/>
      <c r="H40" s="303"/>
    </row>
    <row r="41" spans="1:8" s="229" customFormat="1" ht="45" customHeight="1">
      <c r="A41" s="301" t="s">
        <v>38</v>
      </c>
      <c r="B41" s="302"/>
      <c r="C41" s="302"/>
      <c r="D41" s="302"/>
      <c r="E41" s="302"/>
      <c r="F41" s="302"/>
      <c r="G41" s="302"/>
      <c r="H41" s="303"/>
    </row>
    <row r="42" spans="1:8" s="229" customFormat="1" ht="33.75" customHeight="1">
      <c r="A42" s="301" t="s">
        <v>39</v>
      </c>
      <c r="B42" s="302"/>
      <c r="C42" s="302"/>
      <c r="D42" s="302"/>
      <c r="E42" s="302"/>
      <c r="F42" s="302"/>
      <c r="G42" s="302"/>
      <c r="H42" s="303"/>
    </row>
    <row r="43" spans="1:8" ht="16.5" customHeight="1">
      <c r="A43" s="248"/>
      <c r="B43" s="236"/>
      <c r="C43" s="236"/>
      <c r="D43" s="236"/>
      <c r="E43" s="236"/>
      <c r="F43" s="236"/>
      <c r="G43" s="236"/>
      <c r="H43" s="241"/>
    </row>
    <row r="44" spans="1:8" ht="16.5" customHeight="1">
      <c r="A44" s="235" t="s">
        <v>40</v>
      </c>
      <c r="B44" s="236"/>
      <c r="C44" s="236"/>
      <c r="D44" s="236"/>
      <c r="E44" s="236"/>
      <c r="F44" s="236"/>
      <c r="G44" s="236"/>
      <c r="H44" s="241"/>
    </row>
    <row r="45" spans="1:8" ht="51.75" customHeight="1">
      <c r="A45" s="304" t="s">
        <v>41</v>
      </c>
      <c r="B45" s="305"/>
      <c r="C45" s="305"/>
      <c r="D45" s="305"/>
      <c r="E45" s="305"/>
      <c r="F45" s="305"/>
      <c r="G45" s="305"/>
      <c r="H45" s="306"/>
    </row>
    <row r="46" spans="1:8" ht="26.25" customHeight="1">
      <c r="A46" s="286" t="s">
        <v>42</v>
      </c>
      <c r="B46" s="287"/>
      <c r="C46" s="287"/>
      <c r="D46" s="287"/>
      <c r="E46" s="287"/>
      <c r="F46" s="287"/>
      <c r="G46" s="287"/>
      <c r="H46" s="288"/>
    </row>
    <row r="47" spans="1:8" ht="35.25" customHeight="1">
      <c r="A47" s="286" t="s">
        <v>43</v>
      </c>
      <c r="B47" s="287"/>
      <c r="C47" s="287"/>
      <c r="D47" s="287"/>
      <c r="E47" s="287"/>
      <c r="F47" s="287"/>
      <c r="G47" s="287"/>
      <c r="H47" s="288"/>
    </row>
    <row r="48" spans="1:8" ht="60" customHeight="1">
      <c r="A48" s="286" t="s">
        <v>44</v>
      </c>
      <c r="B48" s="287"/>
      <c r="C48" s="287"/>
      <c r="D48" s="287"/>
      <c r="E48" s="287"/>
      <c r="F48" s="287"/>
      <c r="G48" s="287"/>
      <c r="H48" s="288"/>
    </row>
    <row r="49" spans="1:8" ht="23.25" customHeight="1">
      <c r="A49" s="286" t="s">
        <v>45</v>
      </c>
      <c r="B49" s="287"/>
      <c r="C49" s="287"/>
      <c r="D49" s="287"/>
      <c r="E49" s="287"/>
      <c r="F49" s="287"/>
      <c r="G49" s="287"/>
      <c r="H49" s="288"/>
    </row>
    <row r="50" spans="1:8" ht="14.25" customHeight="1">
      <c r="A50" s="248"/>
      <c r="B50" s="236"/>
      <c r="C50" s="236"/>
      <c r="D50" s="236"/>
      <c r="E50" s="236"/>
      <c r="F50" s="236"/>
      <c r="G50" s="236"/>
      <c r="H50" s="241"/>
    </row>
    <row r="51" spans="1:8" ht="16.5" customHeight="1">
      <c r="A51" s="235" t="s">
        <v>46</v>
      </c>
      <c r="B51" s="236"/>
      <c r="C51" s="236"/>
      <c r="D51" s="236"/>
      <c r="E51" s="236"/>
      <c r="F51" s="236"/>
      <c r="G51" s="236"/>
      <c r="H51" s="241"/>
    </row>
    <row r="52" spans="1:8" ht="16.5" customHeight="1">
      <c r="A52" s="239" t="s">
        <v>47</v>
      </c>
      <c r="B52" s="236"/>
      <c r="C52" s="236"/>
      <c r="D52" s="236"/>
      <c r="E52" s="236"/>
      <c r="F52" s="236"/>
      <c r="G52" s="236"/>
      <c r="H52" s="241"/>
    </row>
    <row r="53" spans="1:8" ht="63" customHeight="1">
      <c r="A53" s="307" t="s">
        <v>48</v>
      </c>
      <c r="B53" s="308"/>
      <c r="C53" s="308"/>
      <c r="D53" s="308"/>
      <c r="E53" s="308"/>
      <c r="F53" s="308"/>
      <c r="G53" s="308"/>
      <c r="H53" s="241"/>
    </row>
    <row r="54" spans="1:8" ht="45.75" customHeight="1">
      <c r="A54" s="307" t="s">
        <v>49</v>
      </c>
      <c r="B54" s="308"/>
      <c r="C54" s="308"/>
      <c r="D54" s="308"/>
      <c r="E54" s="308"/>
      <c r="F54" s="308"/>
      <c r="G54" s="308"/>
      <c r="H54" s="241"/>
    </row>
    <row r="55" spans="1:8" s="230" customFormat="1" ht="37.5" customHeight="1">
      <c r="A55" s="307" t="s">
        <v>50</v>
      </c>
      <c r="B55" s="308"/>
      <c r="C55" s="308"/>
      <c r="D55" s="308"/>
      <c r="E55" s="308"/>
      <c r="F55" s="308"/>
      <c r="G55" s="308"/>
      <c r="H55" s="309"/>
    </row>
    <row r="56" spans="1:8" ht="14.25" customHeight="1">
      <c r="A56" s="264"/>
      <c r="B56" s="236"/>
      <c r="C56" s="236"/>
      <c r="D56" s="236"/>
      <c r="E56" s="236"/>
      <c r="F56" s="236"/>
      <c r="G56" s="236"/>
      <c r="H56" s="241"/>
    </row>
    <row r="57" spans="1:8" ht="16.5" customHeight="1">
      <c r="A57" s="239" t="s">
        <v>51</v>
      </c>
      <c r="B57" s="236"/>
      <c r="C57" s="236"/>
      <c r="D57" s="236"/>
      <c r="E57" s="236"/>
      <c r="F57" s="236"/>
      <c r="G57" s="236"/>
      <c r="H57" s="241"/>
    </row>
    <row r="58" spans="1:8" ht="13.5" customHeight="1">
      <c r="A58" s="239"/>
      <c r="B58" s="236"/>
      <c r="C58" s="236"/>
      <c r="D58" s="236"/>
      <c r="E58" s="236"/>
      <c r="F58" s="236"/>
      <c r="G58" s="236"/>
      <c r="H58" s="241"/>
    </row>
    <row r="59" spans="1:8" ht="16.5" customHeight="1">
      <c r="A59" s="235" t="s">
        <v>52</v>
      </c>
      <c r="B59" s="236"/>
      <c r="C59" s="236"/>
      <c r="D59" s="236"/>
      <c r="E59" s="236"/>
      <c r="F59" s="236"/>
      <c r="G59" s="236"/>
      <c r="H59" s="241"/>
    </row>
    <row r="60" spans="1:8" ht="34.5" customHeight="1">
      <c r="A60" s="289" t="s">
        <v>53</v>
      </c>
      <c r="B60" s="290"/>
      <c r="C60" s="290"/>
      <c r="D60" s="290"/>
      <c r="E60" s="290"/>
      <c r="F60" s="290"/>
      <c r="G60" s="290"/>
      <c r="H60" s="291"/>
    </row>
    <row r="61" spans="1:8" ht="171" customHeight="1">
      <c r="A61" s="249"/>
      <c r="B61" s="236"/>
      <c r="C61" s="236"/>
      <c r="D61" s="236"/>
      <c r="E61" s="236"/>
      <c r="F61" s="236"/>
      <c r="G61" s="236"/>
      <c r="H61" s="241"/>
    </row>
    <row r="62" spans="1:8" ht="24" customHeight="1">
      <c r="A62" s="239" t="s">
        <v>54</v>
      </c>
      <c r="B62" s="236"/>
      <c r="C62" s="236"/>
      <c r="D62" s="236"/>
      <c r="E62" s="236"/>
      <c r="F62" s="236"/>
      <c r="G62" s="236"/>
      <c r="H62" s="241"/>
    </row>
    <row r="63" spans="1:8" ht="242.25" customHeight="1">
      <c r="A63" s="249"/>
      <c r="B63" s="236"/>
      <c r="C63" s="236"/>
      <c r="D63" s="236"/>
      <c r="E63" s="236"/>
      <c r="F63" s="236"/>
      <c r="G63" s="236"/>
      <c r="H63" s="241"/>
    </row>
    <row r="64" spans="1:8" ht="16.5" customHeight="1">
      <c r="A64" s="265" t="s">
        <v>55</v>
      </c>
      <c r="B64" s="266"/>
      <c r="C64" s="266"/>
      <c r="D64" s="266"/>
      <c r="E64" s="266"/>
      <c r="F64" s="266"/>
      <c r="G64" s="266"/>
      <c r="H64" s="267"/>
    </row>
  </sheetData>
  <mergeCells count="19">
    <mergeCell ref="A60:H60"/>
    <mergeCell ref="A47:H47"/>
    <mergeCell ref="A48:H48"/>
    <mergeCell ref="A49:H49"/>
    <mergeCell ref="A53:G53"/>
    <mergeCell ref="A54:G54"/>
    <mergeCell ref="A55:H55"/>
    <mergeCell ref="A46:H46"/>
    <mergeCell ref="A3:H3"/>
    <mergeCell ref="A26:H26"/>
    <mergeCell ref="A28:H28"/>
    <mergeCell ref="A36:H36"/>
    <mergeCell ref="A37:H37"/>
    <mergeCell ref="A38:H38"/>
    <mergeCell ref="A39:H39"/>
    <mergeCell ref="A40:H40"/>
    <mergeCell ref="A41:H41"/>
    <mergeCell ref="A42:H42"/>
    <mergeCell ref="A45:H4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pageSetUpPr fitToPage="1"/>
  </sheetPr>
  <dimension ref="A1:AC118"/>
  <sheetViews>
    <sheetView zoomScale="90" zoomScaleNormal="90"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251</v>
      </c>
    </row>
    <row r="2" spans="1:29" ht="16.5" customHeight="1">
      <c r="A2" s="391" t="s">
        <v>136</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5">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285"/>
      <c r="C7" s="285"/>
      <c r="D7" s="285"/>
      <c r="E7" s="285"/>
      <c r="F7" s="285"/>
      <c r="G7" s="285"/>
      <c r="H7" s="285"/>
      <c r="I7" s="285"/>
      <c r="J7" s="285"/>
      <c r="K7" s="285"/>
      <c r="L7" s="285"/>
      <c r="M7" s="28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Labor!CF4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IF(Overhead!BZ5="Unclear","",Overhead!BZ5)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Labor!CF5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IF(Overhead!BZ6="Unclear","",Overhead!BZ6)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Labor!CF6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IF(Overhead!BZ7="Unclear","",Overhead!BZ7)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Labor!CF7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IF(Overhead!BZ8="Unclear","",Overhead!BZ8)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Labor!CF8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IF(Overhead!BZ9="Unclear","",Overhead!BZ9)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Labor!CF9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IF(Overhead!BZ10="Unclear","",Overhead!BZ10)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Labor!CF10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IF(Overhead!BZ11="Unclear","",Overhead!BZ11)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Labor!CF11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IF(Overhead!BZ12="Unclear","",Overhead!BZ12)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Labor!CF12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IF(Overhead!BZ13="Unclear","",Overhead!BZ13)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Labor!CF13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IF(Overhead!BZ14="Unclear","",Overhead!BZ14)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Labor!CF14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IF(Overhead!BZ15="Unclear","",Overhead!BZ15)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Labor!CF15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IF(Overhead!BZ16="Unclear","",Overhead!BZ16)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Labor!CF16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IF(Overhead!BZ17="Unclear","",Overhead!BZ17)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Labor!CF17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IF(Overhead!BZ18="Unclear","",Overhead!BZ18)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Labor!CF18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IF(Overhead!BZ19="Unclear","",Overhead!BZ19)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Labor!CF19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IF(Overhead!BZ20="Unclear","",Overhead!BZ20)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Labor!CF20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IF(Overhead!BZ21="Unclear","",Overhead!BZ21)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Labor!CF21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IF(Overhead!BZ22="Unclear","",Overhead!BZ22)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Labor!CF22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IF(Overhead!BZ23="Unclear","",Overhead!BZ23)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Labor!CF23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IF(Overhead!BZ24="Unclear","",Overhead!BZ24)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Labor!CF24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IF(Overhead!BZ25="Unclear","",Overhead!BZ25)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Labor!CF25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IF(Overhead!BZ26="Unclear","",Overhead!BZ26)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Labor!CF26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IF(Overhead!BZ27="Unclear","",Overhead!BZ27)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Labor!CF27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IF(Overhead!BZ28="Unclear","",Overhead!BZ28)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Labor!CF28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IF(Overhead!BZ29="Unclear","",Overhead!BZ29)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Labor!CF29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IF(Overhead!BZ30="Unclear","",Overhead!BZ30)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Labor!CF30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IF(Overhead!BZ31="Unclear","",Overhead!BZ31)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Labor!CF31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IF(Overhead!BZ32="Unclear","",Overhead!BZ32)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Labor!CF32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IF(Overhead!BZ33="Unclear","",Overhead!BZ33)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Labor!CF33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IF(Overhead!BZ34="Unclear","",Overhead!BZ34)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Labor!CF34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IF(Overhead!BZ35="Unclear","",Overhead!BZ35)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Labor!CF35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IF(Overhead!BZ36="Unclear","",Overhead!BZ36)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Labor!CF36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IF(Overhead!BZ37="Unclear","",Overhead!BZ37)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Labor!CF37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IF(Overhead!BZ38="Unclear","",Overhead!BZ38)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Labor!CF38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IF(Overhead!BZ39="Unclear","",Overhead!BZ39)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Labor!CF39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IF(Overhead!BZ40="Unclear","",Overhead!BZ40)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Labor!CF40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IF(Overhead!BZ41="Unclear","",Overhead!BZ41)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Labor!CF41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IF(Overhead!BZ42="Unclear","",Overhead!BZ42)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Labor!CF42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IF(Overhead!BZ43="Unclear","",Overhead!BZ43)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Labor!CF43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IF(Overhead!BZ44="Unclear","",Overhead!BZ44)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Labor!CF44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IF(Overhead!BZ45="Unclear","",Overhead!BZ45)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Labor!CF45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IF(Overhead!BZ46="Unclear","",Overhead!BZ46)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Labor!CF46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IF(Overhead!BZ47="Unclear","",Overhead!BZ47)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Labor!CF47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IF(Overhead!BZ48="Unclear","",Overhead!BZ48)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Labor!CF48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IF(Overhead!BZ49="Unclear","",Overhead!BZ49)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Labor!CF49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IF(Overhead!BZ50="Unclear","",Overhead!BZ50)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Labor!CF50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IF(Overhead!BZ51="Unclear","",Overhead!BZ51)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Labor!CF51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IF(Overhead!BZ52="Unclear","",Overhead!BZ52)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Labor!CF52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IF(Overhead!BZ53="Unclear","",Overhead!BZ53)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Labor!CF53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IF(Overhead!BZ54="Unclear","",Overhead!BZ54)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Labor!CF54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IF(Overhead!BZ55="Unclear","",Overhead!BZ55)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Labor!CF55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IF(Overhead!BZ56="Unclear","",Overhead!BZ56)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Labor!CF56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IF(Overhead!BZ57="Unclear","",Overhead!BZ57)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Labor!CF57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IF(Overhead!BZ58="Unclear","",Overhead!BZ58)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Labor!CF58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IF(Overhead!BZ59="Unclear","",Overhead!BZ59)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Labor!CF59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IF(Overhead!BZ60="Unclear","",Overhead!BZ60)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Labor!CF60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IF(Overhead!BZ61="Unclear","",Overhead!BZ61)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Labor!CF61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IF(Overhead!BZ62="Unclear","",Overhead!BZ62)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Labor!CF62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IF(Overhead!BZ63="Unclear","",Overhead!BZ63)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Labor!CF63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IF(Overhead!BZ64="Unclear","",Overhead!BZ64)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Labor!CF64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IF(Overhead!BZ65="Unclear","",Overhead!BZ65)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Labor!CF65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IF(Overhead!BZ66="Unclear","",Overhead!BZ66)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Labor!CF66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IF(Overhead!BZ67="Unclear","",Overhead!BZ67)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Labor!CF67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IF(Overhead!BZ68="Unclear","",Overhead!BZ68)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Labor!CF68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IF(Overhead!BZ69="Unclear","",Overhead!BZ69)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Labor!CF69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IF(Overhead!BZ70="Unclear","",Overhead!BZ70)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Labor!CF70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IF(Overhead!BZ71="Unclear","",Overhead!BZ71)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Labor!CF71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IF(Overhead!BZ72="Unclear","",Overhead!BZ72)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Labor!CF72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IF(Overhead!BZ73="Unclear","",Overhead!BZ73)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Labor!CF73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IF(Overhead!BZ74="Unclear","",Overhead!BZ74)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Labor!CF74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IF(Overhead!BZ75="Unclear","",Overhead!BZ75)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Labor!CF75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IF(Overhead!BZ76="Unclear","",Overhead!BZ76)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Labor!CF76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IF(Overhead!BZ77="Unclear","",Overhead!BZ77)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Labor!CF77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IF(Overhead!BZ78="Unclear","",Overhead!BZ78)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Labor!CF78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IF(Overhead!BZ79="Unclear","",Overhead!BZ79)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Labor!CF79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IF(Overhead!BZ80="Unclear","",Overhead!BZ80)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Labor!CF80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IF(Overhead!BZ81="Unclear","",Overhead!BZ81)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Labor!CF81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IF(Overhead!BZ82="Unclear","",Overhead!BZ82)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Labor!CF82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IF(Overhead!BZ83="Unclear","",Overhead!BZ83)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Labor!CF83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IF(Overhead!BZ84="Unclear","",Overhead!BZ84)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Labor!CF84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IF(Overhead!BZ85="Unclear","",Overhead!BZ85)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Labor!CF85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IF(Overhead!BZ86="Unclear","",Overhead!BZ86)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Labor!CF86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IF(Overhead!BZ87="Unclear","",Overhead!BZ87)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Labor!CF87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IF(Overhead!BZ88="Unclear","",Overhead!BZ88)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Labor!CF88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IF(Overhead!BZ89="Unclear","",Overhead!BZ89)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Labor!CF89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IF(Overhead!BZ90="Unclear","",Overhead!BZ90)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Labor!CF90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IF(Overhead!BZ91="Unclear","",Overhead!BZ91)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Labor!CF91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IF(Overhead!BZ92="Unclear","",Overhead!BZ92)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Labor!CF92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IF(Overhead!BZ93="Unclear","",Overhead!BZ93)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Labor!CF93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IF(Overhead!BZ94="Unclear","",Overhead!BZ94)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Labor!CF94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IF(Overhead!BZ95="Unclear","",Overhead!BZ95)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Labor!CF95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IF(Overhead!BZ96="Unclear","",Overhead!BZ96)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Labor!CF96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IF(Overhead!BZ97="Unclear","",Overhead!BZ97)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Labor!CF97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IF(Overhead!BZ98="Unclear","",Overhead!BZ98)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Labor!CF98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IF(Overhead!BZ99="Unclear","",Overhead!BZ99)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Labor!CF99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IF(Overhead!BZ100="Unclear","",Overhead!BZ100)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Labor!CF100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IF(Overhead!BZ101="Unclear","",Overhead!BZ101)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Labor!CF101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IF(Overhead!BZ102="Unclear","",Overhead!BZ102)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Labor!CF102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IF(Overhead!BZ103="Unclear","",Overhead!BZ103)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Labor!CF103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IF(Overhead!BZ104="Unclear","",Overhead!BZ104)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Labor!CF104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IF(Overhead!BZ105="Unclear","",Overhead!BZ105)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253</v>
      </c>
    </row>
    <row r="2" spans="1:29" ht="16.5" customHeight="1">
      <c r="A2" s="391" t="s">
        <v>138</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Labor!CG4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IF(Overhead!CA5="Unclear","",Overhead!CA5)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Labor!CG5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IF(Overhead!CA6="Unclear","",Overhead!CA6)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Labor!CG6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IF(Overhead!CA7="Unclear","",Overhead!CA7)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Labor!CG7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IF(Overhead!CA8="Unclear","",Overhead!CA8)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Labor!CG8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IF(Overhead!CA9="Unclear","",Overhead!CA9)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Labor!CG9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IF(Overhead!CA10="Unclear","",Overhead!CA10)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Labor!CG10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IF(Overhead!CA11="Unclear","",Overhead!CA11)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Labor!CG11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IF(Overhead!CA12="Unclear","",Overhead!CA12)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Labor!CG12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IF(Overhead!CA13="Unclear","",Overhead!CA13)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Labor!CG13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IF(Overhead!CA14="Unclear","",Overhead!CA14)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Labor!CG14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IF(Overhead!CA15="Unclear","",Overhead!CA15)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Labor!CG15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IF(Overhead!CA16="Unclear","",Overhead!CA16)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Labor!CG16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IF(Overhead!CA17="Unclear","",Overhead!CA17)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Labor!CG17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IF(Overhead!CA18="Unclear","",Overhead!CA18)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Labor!CG18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IF(Overhead!CA19="Unclear","",Overhead!CA19)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Labor!CG19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IF(Overhead!CA20="Unclear","",Overhead!CA20)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Labor!CG20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IF(Overhead!CA21="Unclear","",Overhead!CA21)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Labor!CG21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IF(Overhead!CA22="Unclear","",Overhead!CA22)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Labor!CG22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IF(Overhead!CA23="Unclear","",Overhead!CA23)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Labor!CG23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IF(Overhead!CA24="Unclear","",Overhead!CA24)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Labor!CG24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IF(Overhead!CA25="Unclear","",Overhead!CA25)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Labor!CG25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IF(Overhead!CA26="Unclear","",Overhead!CA26)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Labor!CG26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IF(Overhead!CA27="Unclear","",Overhead!CA27)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Labor!CG27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IF(Overhead!CA28="Unclear","",Overhead!CA28)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Labor!CG28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IF(Overhead!CA29="Unclear","",Overhead!CA29)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Labor!CG29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IF(Overhead!CA30="Unclear","",Overhead!CA30)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Labor!CG30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IF(Overhead!CA31="Unclear","",Overhead!CA31)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Labor!CG31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IF(Overhead!CA32="Unclear","",Overhead!CA32)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Labor!CG32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IF(Overhead!CA33="Unclear","",Overhead!CA33)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Labor!CG33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IF(Overhead!CA34="Unclear","",Overhead!CA34)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Labor!CG34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IF(Overhead!CA35="Unclear","",Overhead!CA35)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Labor!CG35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IF(Overhead!CA36="Unclear","",Overhead!CA36)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Labor!CG36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IF(Overhead!CA37="Unclear","",Overhead!CA37)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Labor!CG37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IF(Overhead!CA38="Unclear","",Overhead!CA38)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Labor!CG38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IF(Overhead!CA39="Unclear","",Overhead!CA39)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Labor!CG39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IF(Overhead!CA40="Unclear","",Overhead!CA40)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Labor!CG40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IF(Overhead!CA41="Unclear","",Overhead!CA41)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Labor!CG41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IF(Overhead!CA42="Unclear","",Overhead!CA42)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Labor!CG42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IF(Overhead!CA43="Unclear","",Overhead!CA43)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Labor!CG43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IF(Overhead!CA44="Unclear","",Overhead!CA44)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Labor!CG44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IF(Overhead!CA45="Unclear","",Overhead!CA45)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Labor!CG45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IF(Overhead!CA46="Unclear","",Overhead!CA46)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Labor!CG46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IF(Overhead!CA47="Unclear","",Overhead!CA47)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Labor!CG47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IF(Overhead!CA48="Unclear","",Overhead!CA48)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Labor!CG48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IF(Overhead!CA49="Unclear","",Overhead!CA49)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Labor!CG49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IF(Overhead!CA50="Unclear","",Overhead!CA50)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Labor!CG50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IF(Overhead!CA51="Unclear","",Overhead!CA51)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Labor!CG51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IF(Overhead!CA52="Unclear","",Overhead!CA52)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Labor!CG52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IF(Overhead!CA53="Unclear","",Overhead!CA53)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Labor!CG53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IF(Overhead!CA54="Unclear","",Overhead!CA54)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Labor!CG54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IF(Overhead!CA55="Unclear","",Overhead!CA55)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Labor!CG55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IF(Overhead!CA56="Unclear","",Overhead!CA56)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Labor!CG56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IF(Overhead!CA57="Unclear","",Overhead!CA57)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Labor!CG57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IF(Overhead!CA58="Unclear","",Overhead!CA58)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Labor!CG58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IF(Overhead!CA59="Unclear","",Overhead!CA59)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Labor!CG59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IF(Overhead!CA60="Unclear","",Overhead!CA60)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Labor!CG60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IF(Overhead!CA61="Unclear","",Overhead!CA61)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Labor!CG61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IF(Overhead!CA62="Unclear","",Overhead!CA62)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Labor!CG62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IF(Overhead!CA63="Unclear","",Overhead!CA63)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Labor!CG63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IF(Overhead!CA64="Unclear","",Overhead!CA64)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Labor!CG64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IF(Overhead!CA65="Unclear","",Overhead!CA65)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Labor!CG65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IF(Overhead!CA66="Unclear","",Overhead!CA66)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Labor!CG66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IF(Overhead!CA67="Unclear","",Overhead!CA67)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Labor!CG67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IF(Overhead!CA68="Unclear","",Overhead!CA68)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Labor!CG68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IF(Overhead!CA69="Unclear","",Overhead!CA69)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Labor!CG69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IF(Overhead!CA70="Unclear","",Overhead!CA70)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Labor!CG70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IF(Overhead!CA71="Unclear","",Overhead!CA71)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Labor!CG71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IF(Overhead!CA72="Unclear","",Overhead!CA72)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Labor!CG72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IF(Overhead!CA73="Unclear","",Overhead!CA73)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Labor!CG73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IF(Overhead!CA74="Unclear","",Overhead!CA74)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Labor!CG74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IF(Overhead!CA75="Unclear","",Overhead!CA75)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Labor!CG75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IF(Overhead!CA76="Unclear","",Overhead!CA76)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Labor!CG76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IF(Overhead!CA77="Unclear","",Overhead!CA77)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Labor!CG77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IF(Overhead!CA78="Unclear","",Overhead!CA78)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Labor!CG78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IF(Overhead!CA79="Unclear","",Overhead!CA79)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Labor!CG79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IF(Overhead!CA80="Unclear","",Overhead!CA80)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Labor!CG80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IF(Overhead!CA81="Unclear","",Overhead!CA81)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Labor!CG81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IF(Overhead!CA82="Unclear","",Overhead!CA82)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Labor!CG82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IF(Overhead!CA83="Unclear","",Overhead!CA83)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Labor!CG83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IF(Overhead!CA84="Unclear","",Overhead!CA84)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Labor!CG84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IF(Overhead!CA85="Unclear","",Overhead!CA85)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Labor!CG85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IF(Overhead!CA86="Unclear","",Overhead!CA86)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Labor!CG86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IF(Overhead!CA87="Unclear","",Overhead!CA87)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Labor!CG87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IF(Overhead!CA88="Unclear","",Overhead!CA88)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Labor!CG88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IF(Overhead!CA89="Unclear","",Overhead!CA89)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Labor!CG89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IF(Overhead!CA90="Unclear","",Overhead!CA90)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Labor!CG90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IF(Overhead!CA91="Unclear","",Overhead!CA91)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Labor!CG91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IF(Overhead!CA92="Unclear","",Overhead!CA92)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Labor!CG92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IF(Overhead!CA93="Unclear","",Overhead!CA93)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Labor!CG93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IF(Overhead!CA94="Unclear","",Overhead!CA94)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Labor!CG94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IF(Overhead!CA95="Unclear","",Overhead!CA95)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Labor!CG95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IF(Overhead!CA96="Unclear","",Overhead!CA96)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Labor!CG96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IF(Overhead!CA97="Unclear","",Overhead!CA97)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Labor!CG97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IF(Overhead!CA98="Unclear","",Overhead!CA98)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Labor!CG98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IF(Overhead!CA99="Unclear","",Overhead!CA99)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Labor!CG99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IF(Overhead!CA100="Unclear","",Overhead!CA100)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Labor!CG100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IF(Overhead!CA101="Unclear","",Overhead!CA101)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Labor!CG101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IF(Overhead!CA102="Unclear","",Overhead!CA102)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Labor!CG102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IF(Overhead!CA103="Unclear","",Overhead!CA103)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Labor!CG103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IF(Overhead!CA104="Unclear","",Overhead!CA104)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Labor!CG104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IF(Overhead!CA105="Unclear","",Overhead!CA105)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eIhLXk4p0oSRLH56gFmAGr2ouMPRCbuS+nk2vpR6TRqAOq/e3CM4hoOuDuiO2FUhyJJjrwTefdGatgVIYQZgaQ==" saltValue="KK+h/Cr9Xfxy/P+imZdRY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254</v>
      </c>
    </row>
    <row r="2" spans="1:29" ht="16.5" customHeight="1">
      <c r="A2" s="391" t="s">
        <v>140</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Labor!CH4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IF(Overhead!CB5="Unclear","",Overhead!CB5)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Labor!CH5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IF(Overhead!CB6="Unclear","",Overhead!CB6)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Labor!CH6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IF(Overhead!CB7="Unclear","",Overhead!CB7)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Labor!CH7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IF(Overhead!CB8="Unclear","",Overhead!CB8)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Labor!CH8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IF(Overhead!CB9="Unclear","",Overhead!CB9)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Labor!CH9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IF(Overhead!CB10="Unclear","",Overhead!CB10)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Labor!CH10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IF(Overhead!CB11="Unclear","",Overhead!CB11)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Labor!CH11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IF(Overhead!CB12="Unclear","",Overhead!CB12)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Labor!CH12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IF(Overhead!CB13="Unclear","",Overhead!CB13)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Labor!CH13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IF(Overhead!CB14="Unclear","",Overhead!CB14)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Labor!CH14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IF(Overhead!CB15="Unclear","",Overhead!CB15)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Labor!CH15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IF(Overhead!CB16="Unclear","",Overhead!CB16)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Labor!CH16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IF(Overhead!CB17="Unclear","",Overhead!CB17)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Labor!CH17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IF(Overhead!CB18="Unclear","",Overhead!CB18)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Labor!CH18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IF(Overhead!CB19="Unclear","",Overhead!CB19)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Labor!CH19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IF(Overhead!CB20="Unclear","",Overhead!CB20)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Labor!CH20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IF(Overhead!CB21="Unclear","",Overhead!CB21)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Labor!CH21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IF(Overhead!CB22="Unclear","",Overhead!CB22)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Labor!CH22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IF(Overhead!CB23="Unclear","",Overhead!CB23)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Labor!CH23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IF(Overhead!CB24="Unclear","",Overhead!CB24)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Labor!CH24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IF(Overhead!CB25="Unclear","",Overhead!CB25)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Labor!CH25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IF(Overhead!CB26="Unclear","",Overhead!CB26)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Labor!CH26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IF(Overhead!CB27="Unclear","",Overhead!CB27)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Labor!CH27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IF(Overhead!CB28="Unclear","",Overhead!CB28)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Labor!CH28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IF(Overhead!CB29="Unclear","",Overhead!CB29)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Labor!CH29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IF(Overhead!CB30="Unclear","",Overhead!CB30)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Labor!CH30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IF(Overhead!CB31="Unclear","",Overhead!CB31)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Labor!CH31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IF(Overhead!CB32="Unclear","",Overhead!CB32)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Labor!CH32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IF(Overhead!CB33="Unclear","",Overhead!CB33)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Labor!CH33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IF(Overhead!CB34="Unclear","",Overhead!CB34)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Labor!CH34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IF(Overhead!CB35="Unclear","",Overhead!CB35)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Labor!CH35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IF(Overhead!CB36="Unclear","",Overhead!CB36)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Labor!CH36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IF(Overhead!CB37="Unclear","",Overhead!CB37)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Labor!CH37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IF(Overhead!CB38="Unclear","",Overhead!CB38)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Labor!CH38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IF(Overhead!CB39="Unclear","",Overhead!CB39)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Labor!CH39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IF(Overhead!CB40="Unclear","",Overhead!CB40)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Labor!CH40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IF(Overhead!CB41="Unclear","",Overhead!CB41)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Labor!CH41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IF(Overhead!CB42="Unclear","",Overhead!CB42)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Labor!CH42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IF(Overhead!CB43="Unclear","",Overhead!CB43)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Labor!CH43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IF(Overhead!CB44="Unclear","",Overhead!CB44)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Labor!CH44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IF(Overhead!CB45="Unclear","",Overhead!CB45)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Labor!CH45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IF(Overhead!CB46="Unclear","",Overhead!CB46)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Labor!CH46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IF(Overhead!CB47="Unclear","",Overhead!CB47)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Labor!CH47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IF(Overhead!CB48="Unclear","",Overhead!CB48)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Labor!CH48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IF(Overhead!CB49="Unclear","",Overhead!CB49)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Labor!CH49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IF(Overhead!CB50="Unclear","",Overhead!CB50)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Labor!CH50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IF(Overhead!CB51="Unclear","",Overhead!CB51)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Labor!CH51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IF(Overhead!CB52="Unclear","",Overhead!CB52)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Labor!CH52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IF(Overhead!CB53="Unclear","",Overhead!CB53)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Labor!CH53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IF(Overhead!CB54="Unclear","",Overhead!CB54)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Labor!CH54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IF(Overhead!CB55="Unclear","",Overhead!CB55)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Labor!CH55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IF(Overhead!CB56="Unclear","",Overhead!CB56)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Labor!CH56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IF(Overhead!CB57="Unclear","",Overhead!CB57)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Labor!CH57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IF(Overhead!CB58="Unclear","",Overhead!CB58)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Labor!CH58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IF(Overhead!CB59="Unclear","",Overhead!CB59)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Labor!CH59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IF(Overhead!CB60="Unclear","",Overhead!CB60)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Labor!CH60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IF(Overhead!CB61="Unclear","",Overhead!CB61)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Labor!CH61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IF(Overhead!CB62="Unclear","",Overhead!CB62)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Labor!CH62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IF(Overhead!CB63="Unclear","",Overhead!CB63)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Labor!CH63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IF(Overhead!CB64="Unclear","",Overhead!CB64)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Labor!CH64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IF(Overhead!CB65="Unclear","",Overhead!CB65)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Labor!CH65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IF(Overhead!CB66="Unclear","",Overhead!CB66)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Labor!CH66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IF(Overhead!CB67="Unclear","",Overhead!CB67)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Labor!CH67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IF(Overhead!CB68="Unclear","",Overhead!CB68)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Labor!CH68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IF(Overhead!CB69="Unclear","",Overhead!CB69)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Labor!CH69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IF(Overhead!CB70="Unclear","",Overhead!CB70)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Labor!CH70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IF(Overhead!CB71="Unclear","",Overhead!CB71)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Labor!CH71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IF(Overhead!CB72="Unclear","",Overhead!CB72)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Labor!CH72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IF(Overhead!CB73="Unclear","",Overhead!CB73)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Labor!CH73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IF(Overhead!CB74="Unclear","",Overhead!CB74)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Labor!CH74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IF(Overhead!CB75="Unclear","",Overhead!CB75)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Labor!CH75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IF(Overhead!CB76="Unclear","",Overhead!CB76)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Labor!CH76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IF(Overhead!CB77="Unclear","",Overhead!CB77)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Labor!CH77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IF(Overhead!CB78="Unclear","",Overhead!CB78)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Labor!CH78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IF(Overhead!CB79="Unclear","",Overhead!CB79)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Labor!CH79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IF(Overhead!CB80="Unclear","",Overhead!CB80)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Labor!CH80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IF(Overhead!CB81="Unclear","",Overhead!CB81)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Labor!CH81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IF(Overhead!CB82="Unclear","",Overhead!CB82)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Labor!CH82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IF(Overhead!CB83="Unclear","",Overhead!CB83)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Labor!CH83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IF(Overhead!CB84="Unclear","",Overhead!CB84)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Labor!CH84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IF(Overhead!CB85="Unclear","",Overhead!CB85)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Labor!CH85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IF(Overhead!CB86="Unclear","",Overhead!CB86)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Labor!CH86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IF(Overhead!CB87="Unclear","",Overhead!CB87)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Labor!CH87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IF(Overhead!CB88="Unclear","",Overhead!CB88)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Labor!CH88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IF(Overhead!CB89="Unclear","",Overhead!CB89)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Labor!CH89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IF(Overhead!CB90="Unclear","",Overhead!CB90)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Labor!CH90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IF(Overhead!CB91="Unclear","",Overhead!CB91)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Labor!CH91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IF(Overhead!CB92="Unclear","",Overhead!CB92)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Labor!CH92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IF(Overhead!CB93="Unclear","",Overhead!CB93)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Labor!CH93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IF(Overhead!CB94="Unclear","",Overhead!CB94)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Labor!CH94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IF(Overhead!CB95="Unclear","",Overhead!CB95)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Labor!CH95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IF(Overhead!CB96="Unclear","",Overhead!CB96)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Labor!CH96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IF(Overhead!CB97="Unclear","",Overhead!CB97)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Labor!CH97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IF(Overhead!CB98="Unclear","",Overhead!CB98)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Labor!CH98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IF(Overhead!CB99="Unclear","",Overhead!CB99)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Labor!CH99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IF(Overhead!CB100="Unclear","",Overhead!CB100)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Labor!CH100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IF(Overhead!CB101="Unclear","",Overhead!CB101)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Labor!CH101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IF(Overhead!CB102="Unclear","",Overhead!CB102)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Labor!CH102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IF(Overhead!CB103="Unclear","",Overhead!CB103)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Labor!CH103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IF(Overhead!CB104="Unclear","",Overhead!CB104)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Labor!CH104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IF(Overhead!CB105="Unclear","",Overhead!CB105)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h48xc4N/6IQDR+fajRV9neHTUXGQcV6ZhDzjt+mvByKSLRgQv2GVDqe0VuiGEUr0VpjOiNaLxlQ7bb+EFsRCcg==" saltValue="A8kAXiwFyu+4U8gBk+tSgw=="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255</v>
      </c>
    </row>
    <row r="2" spans="1:29" ht="16.5" customHeight="1">
      <c r="A2" s="391" t="s">
        <v>142</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Labor!CI4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IF(Overhead!CC5="Unclear","",Overhead!CC5)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Labor!CI5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IF(Overhead!CC6="Unclear","",Overhead!CC6)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Labor!CI6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IF(Overhead!CC7="Unclear","",Overhead!CC7)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Labor!CI7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IF(Overhead!CC8="Unclear","",Overhead!CC8)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Labor!CI8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IF(Overhead!CC9="Unclear","",Overhead!CC9)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Labor!CI9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IF(Overhead!CC10="Unclear","",Overhead!CC10)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Labor!CI10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IF(Overhead!CC11="Unclear","",Overhead!CC11)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Labor!CI11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IF(Overhead!CC12="Unclear","",Overhead!CC12)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Labor!CI12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IF(Overhead!CC13="Unclear","",Overhead!CC13)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Labor!CI13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IF(Overhead!CC14="Unclear","",Overhead!CC14)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Labor!CI14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IF(Overhead!CC15="Unclear","",Overhead!CC15)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Labor!CI15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IF(Overhead!CC16="Unclear","",Overhead!CC16)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Labor!CI16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IF(Overhead!CC17="Unclear","",Overhead!CC17)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Labor!CI17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IF(Overhead!CC18="Unclear","",Overhead!CC18)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Labor!CI18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IF(Overhead!CC19="Unclear","",Overhead!CC19)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Labor!CI19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IF(Overhead!CC20="Unclear","",Overhead!CC20)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Labor!CI20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IF(Overhead!CC21="Unclear","",Overhead!CC21)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Labor!CI21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IF(Overhead!CC22="Unclear","",Overhead!CC22)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Labor!CI22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IF(Overhead!CC23="Unclear","",Overhead!CC23)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Labor!CI23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IF(Overhead!CC24="Unclear","",Overhead!CC24)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Labor!CI24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IF(Overhead!CC25="Unclear","",Overhead!CC25)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Labor!CI25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IF(Overhead!CC26="Unclear","",Overhead!CC26)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Labor!CI26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IF(Overhead!CC27="Unclear","",Overhead!CC27)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Labor!CI27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IF(Overhead!CC28="Unclear","",Overhead!CC28)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Labor!CI28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IF(Overhead!CC29="Unclear","",Overhead!CC29)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Labor!CI29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IF(Overhead!CC30="Unclear","",Overhead!CC30)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Labor!CI30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IF(Overhead!CC31="Unclear","",Overhead!CC31)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Labor!CI31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IF(Overhead!CC32="Unclear","",Overhead!CC32)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Labor!CI32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IF(Overhead!CC33="Unclear","",Overhead!CC33)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Labor!CI33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IF(Overhead!CC34="Unclear","",Overhead!CC34)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Labor!CI34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IF(Overhead!CC35="Unclear","",Overhead!CC35)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Labor!CI35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IF(Overhead!CC36="Unclear","",Overhead!CC36)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Labor!CI36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IF(Overhead!CC37="Unclear","",Overhead!CC37)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Labor!CI37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IF(Overhead!CC38="Unclear","",Overhead!CC38)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Labor!CI38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IF(Overhead!CC39="Unclear","",Overhead!CC39)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Labor!CI39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IF(Overhead!CC40="Unclear","",Overhead!CC40)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Labor!CI40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IF(Overhead!CC41="Unclear","",Overhead!CC41)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Labor!CI41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IF(Overhead!CC42="Unclear","",Overhead!CC42)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Labor!CI42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IF(Overhead!CC43="Unclear","",Overhead!CC43)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Labor!CI43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IF(Overhead!CC44="Unclear","",Overhead!CC44)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Labor!CI44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IF(Overhead!CC45="Unclear","",Overhead!CC45)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Labor!CI45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IF(Overhead!CC46="Unclear","",Overhead!CC46)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Labor!CI46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IF(Overhead!CC47="Unclear","",Overhead!CC47)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Labor!CI47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IF(Overhead!CC48="Unclear","",Overhead!CC48)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Labor!CI48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IF(Overhead!CC49="Unclear","",Overhead!CC49)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Labor!CI49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IF(Overhead!CC50="Unclear","",Overhead!CC50)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Labor!CI50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IF(Overhead!CC51="Unclear","",Overhead!CC51)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Labor!CI51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IF(Overhead!CC52="Unclear","",Overhead!CC52)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Labor!CI52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IF(Overhead!CC53="Unclear","",Overhead!CC53)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Labor!CI53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IF(Overhead!CC54="Unclear","",Overhead!CC54)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Labor!CI54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IF(Overhead!CC55="Unclear","",Overhead!CC55)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Labor!CI55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IF(Overhead!CC56="Unclear","",Overhead!CC56)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Labor!CI56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IF(Overhead!CC57="Unclear","",Overhead!CC57)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Labor!CI57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IF(Overhead!CC58="Unclear","",Overhead!CC58)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Labor!CI58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IF(Overhead!CC59="Unclear","",Overhead!CC59)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Labor!CI59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IF(Overhead!CC60="Unclear","",Overhead!CC60)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Labor!CI60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IF(Overhead!CC61="Unclear","",Overhead!CC61)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Labor!CI61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IF(Overhead!CC62="Unclear","",Overhead!CC62)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Labor!CI62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IF(Overhead!CC63="Unclear","",Overhead!CC63)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Labor!CI63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IF(Overhead!CC64="Unclear","",Overhead!CC64)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Labor!CI64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IF(Overhead!CC65="Unclear","",Overhead!CC65)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Labor!CI65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IF(Overhead!CC66="Unclear","",Overhead!CC66)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Labor!CI66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IF(Overhead!CC67="Unclear","",Overhead!CC67)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Labor!CI67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IF(Overhead!CC68="Unclear","",Overhead!CC68)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Labor!CI68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IF(Overhead!CC69="Unclear","",Overhead!CC69)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Labor!CI69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IF(Overhead!CC70="Unclear","",Overhead!CC70)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Labor!CI70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IF(Overhead!CC71="Unclear","",Overhead!CC71)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Labor!CI71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IF(Overhead!CC72="Unclear","",Overhead!CC72)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Labor!CI72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IF(Overhead!CC73="Unclear","",Overhead!CC73)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Labor!CI73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IF(Overhead!CC74="Unclear","",Overhead!CC74)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Labor!CI74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IF(Overhead!CC75="Unclear","",Overhead!CC75)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Labor!CI75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IF(Overhead!CC76="Unclear","",Overhead!CC76)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Labor!CI76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IF(Overhead!CC77="Unclear","",Overhead!CC77)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Labor!CI77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IF(Overhead!CC78="Unclear","",Overhead!CC78)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Labor!CI78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IF(Overhead!CC79="Unclear","",Overhead!CC79)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Labor!CI79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IF(Overhead!CC80="Unclear","",Overhead!CC80)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Labor!CI80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IF(Overhead!CC81="Unclear","",Overhead!CC81)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Labor!CI81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IF(Overhead!CC82="Unclear","",Overhead!CC82)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Labor!CI82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IF(Overhead!CC83="Unclear","",Overhead!CC83)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Labor!CI83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IF(Overhead!CC84="Unclear","",Overhead!CC84)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Labor!CI84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IF(Overhead!CC85="Unclear","",Overhead!CC85)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Labor!CI85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IF(Overhead!CC86="Unclear","",Overhead!CC86)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Labor!CI86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IF(Overhead!CC87="Unclear","",Overhead!CC87)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Labor!CI87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IF(Overhead!CC88="Unclear","",Overhead!CC88)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Labor!CI88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IF(Overhead!CC89="Unclear","",Overhead!CC89)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Labor!CI89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IF(Overhead!CC90="Unclear","",Overhead!CC90)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Labor!CI90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IF(Overhead!CC91="Unclear","",Overhead!CC91)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Labor!CI91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IF(Overhead!CC92="Unclear","",Overhead!CC92)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Labor!CI92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IF(Overhead!CC93="Unclear","",Overhead!CC93)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Labor!CI93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IF(Overhead!CC94="Unclear","",Overhead!CC94)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Labor!CI94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IF(Overhead!CC95="Unclear","",Overhead!CC95)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Labor!CI95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IF(Overhead!CC96="Unclear","",Overhead!CC96)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Labor!CI96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IF(Overhead!CC97="Unclear","",Overhead!CC97)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Labor!CI97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IF(Overhead!CC98="Unclear","",Overhead!CC98)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Labor!CI98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IF(Overhead!CC99="Unclear","",Overhead!CC99)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Labor!CI99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IF(Overhead!CC100="Unclear","",Overhead!CC100)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Labor!CI100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IF(Overhead!CC101="Unclear","",Overhead!CC101)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Labor!CI101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IF(Overhead!CC102="Unclear","",Overhead!CC102)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Labor!CI102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IF(Overhead!CC103="Unclear","",Overhead!CC103)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Labor!CI103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IF(Overhead!CC104="Unclear","",Overhead!CC104)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Labor!CI104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IF(Overhead!CC105="Unclear","",Overhead!CC105)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ZOLCjDxtoOZztqbcqhhPmvmZRSTvg+qe3QPTkQ9S0HUBYe1Fsx1w8wxQDx9y8CQQqd+yOrZoiTDUpxd9f2MEMA==" saltValue="Kx4XaqFL+URmrq1TveFcK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256</v>
      </c>
    </row>
    <row r="2" spans="1:29" ht="16.5" customHeight="1">
      <c r="A2" s="391" t="s">
        <v>143</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Labor!CJ4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IF(Overhead!CD5="Unclear","",Overhead!CD5)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Labor!CJ5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IF(Overhead!CD6="Unclear","",Overhead!CD6)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Labor!CJ6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IF(Overhead!CD7="Unclear","",Overhead!CD7)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Labor!CJ7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IF(Overhead!CD8="Unclear","",Overhead!CD8)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Labor!CJ8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IF(Overhead!CD9="Unclear","",Overhead!CD9)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Labor!CJ9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IF(Overhead!CD10="Unclear","",Overhead!CD10)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Labor!CJ10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IF(Overhead!CD11="Unclear","",Overhead!CD11)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Labor!CJ11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IF(Overhead!CD12="Unclear","",Overhead!CD12)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Labor!CJ12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IF(Overhead!CD13="Unclear","",Overhead!CD13)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Labor!CJ13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IF(Overhead!CD14="Unclear","",Overhead!CD14)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Labor!CJ14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IF(Overhead!CD15="Unclear","",Overhead!CD15)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Labor!CJ15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IF(Overhead!CD16="Unclear","",Overhead!CD16)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Labor!CJ16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IF(Overhead!CD17="Unclear","",Overhead!CD17)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Labor!CJ17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IF(Overhead!CD18="Unclear","",Overhead!CD18)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Labor!CJ18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IF(Overhead!CD19="Unclear","",Overhead!CD19)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Labor!CJ19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IF(Overhead!CD20="Unclear","",Overhead!CD20)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Labor!CJ20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IF(Overhead!CD21="Unclear","",Overhead!CD21)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Labor!CJ21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IF(Overhead!CD22="Unclear","",Overhead!CD22)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Labor!CJ22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IF(Overhead!CD23="Unclear","",Overhead!CD23)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Labor!CJ23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IF(Overhead!CD24="Unclear","",Overhead!CD24)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Labor!CJ24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IF(Overhead!CD25="Unclear","",Overhead!CD25)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Labor!CJ25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IF(Overhead!CD26="Unclear","",Overhead!CD26)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Labor!CJ26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IF(Overhead!CD27="Unclear","",Overhead!CD27)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Labor!CJ27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IF(Overhead!CD28="Unclear","",Overhead!CD28)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Labor!CJ28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IF(Overhead!CD29="Unclear","",Overhead!CD29)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Labor!CJ29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IF(Overhead!CD30="Unclear","",Overhead!CD30)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Labor!CJ30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IF(Overhead!CD31="Unclear","",Overhead!CD31)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Labor!CJ31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IF(Overhead!CD32="Unclear","",Overhead!CD32)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Labor!CJ32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IF(Overhead!CD33="Unclear","",Overhead!CD33)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Labor!CJ33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IF(Overhead!CD34="Unclear","",Overhead!CD34)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Labor!CJ34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IF(Overhead!CD35="Unclear","",Overhead!CD35)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Labor!CJ35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IF(Overhead!CD36="Unclear","",Overhead!CD36)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Labor!CJ36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IF(Overhead!CD37="Unclear","",Overhead!CD37)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Labor!CJ37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IF(Overhead!CD38="Unclear","",Overhead!CD38)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Labor!CJ38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IF(Overhead!CD39="Unclear","",Overhead!CD39)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Labor!CJ39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IF(Overhead!CD40="Unclear","",Overhead!CD40)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Labor!CJ40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IF(Overhead!CD41="Unclear","",Overhead!CD41)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Labor!CJ41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IF(Overhead!CD42="Unclear","",Overhead!CD42)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Labor!CJ42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IF(Overhead!CD43="Unclear","",Overhead!CD43)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Labor!CJ43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IF(Overhead!CD44="Unclear","",Overhead!CD44)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Labor!CJ44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IF(Overhead!CD45="Unclear","",Overhead!CD45)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Labor!CJ45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IF(Overhead!CD46="Unclear","",Overhead!CD46)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Labor!CJ46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IF(Overhead!CD47="Unclear","",Overhead!CD47)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Labor!CJ47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IF(Overhead!CD48="Unclear","",Overhead!CD48)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Labor!CJ48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IF(Overhead!CD49="Unclear","",Overhead!CD49)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Labor!CJ49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IF(Overhead!CD50="Unclear","",Overhead!CD50)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Labor!CJ50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IF(Overhead!CD51="Unclear","",Overhead!CD51)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Labor!CJ51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IF(Overhead!CD52="Unclear","",Overhead!CD52)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Labor!CJ52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IF(Overhead!CD53="Unclear","",Overhead!CD53)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Labor!CJ53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IF(Overhead!CD54="Unclear","",Overhead!CD54)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Labor!CJ54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IF(Overhead!CD55="Unclear","",Overhead!CD55)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Labor!CJ55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IF(Overhead!CD56="Unclear","",Overhead!CD56)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Labor!CJ56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IF(Overhead!CD57="Unclear","",Overhead!CD57)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Labor!CJ57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IF(Overhead!CD58="Unclear","",Overhead!CD58)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Labor!CJ58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IF(Overhead!CD59="Unclear","",Overhead!CD59)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Labor!CJ59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IF(Overhead!CD60="Unclear","",Overhead!CD60)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Labor!CJ60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IF(Overhead!CD61="Unclear","",Overhead!CD61)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Labor!CJ61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IF(Overhead!CD62="Unclear","",Overhead!CD62)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Labor!CJ62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IF(Overhead!CD63="Unclear","",Overhead!CD63)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Labor!CJ63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IF(Overhead!CD64="Unclear","",Overhead!CD64)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Labor!CJ64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IF(Overhead!CD65="Unclear","",Overhead!CD65)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Labor!CJ65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IF(Overhead!CD66="Unclear","",Overhead!CD66)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Labor!CJ66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IF(Overhead!CD67="Unclear","",Overhead!CD67)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Labor!CJ67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IF(Overhead!CD68="Unclear","",Overhead!CD68)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Labor!CJ68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IF(Overhead!CD69="Unclear","",Overhead!CD69)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Labor!CJ69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IF(Overhead!CD70="Unclear","",Overhead!CD70)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Labor!CJ70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IF(Overhead!CD71="Unclear","",Overhead!CD71)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Labor!CJ71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IF(Overhead!CD72="Unclear","",Overhead!CD72)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Labor!CJ72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IF(Overhead!CD73="Unclear","",Overhead!CD73)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Labor!CJ73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IF(Overhead!CD74="Unclear","",Overhead!CD74)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Labor!CJ74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IF(Overhead!CD75="Unclear","",Overhead!CD75)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Labor!CJ75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IF(Overhead!CD76="Unclear","",Overhead!CD76)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Labor!CJ76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IF(Overhead!CD77="Unclear","",Overhead!CD77)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Labor!CJ77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IF(Overhead!CD78="Unclear","",Overhead!CD78)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Labor!CJ78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IF(Overhead!CD79="Unclear","",Overhead!CD79)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Labor!CJ79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IF(Overhead!CD80="Unclear","",Overhead!CD80)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Labor!CJ80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IF(Overhead!CD81="Unclear","",Overhead!CD81)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Labor!CJ81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IF(Overhead!CD82="Unclear","",Overhead!CD82)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Labor!CJ82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IF(Overhead!CD83="Unclear","",Overhead!CD83)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Labor!CJ83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IF(Overhead!CD84="Unclear","",Overhead!CD84)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Labor!CJ84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IF(Overhead!CD85="Unclear","",Overhead!CD85)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Labor!CJ85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IF(Overhead!CD86="Unclear","",Overhead!CD86)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Labor!CJ86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IF(Overhead!CD87="Unclear","",Overhead!CD87)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Labor!CJ87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IF(Overhead!CD88="Unclear","",Overhead!CD88)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Labor!CJ88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IF(Overhead!CD89="Unclear","",Overhead!CD89)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Labor!CJ89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IF(Overhead!CD90="Unclear","",Overhead!CD90)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Labor!CJ90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IF(Overhead!CD91="Unclear","",Overhead!CD91)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Labor!CJ91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IF(Overhead!CD92="Unclear","",Overhead!CD92)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Labor!CJ92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IF(Overhead!CD93="Unclear","",Overhead!CD93)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Labor!CJ93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IF(Overhead!CD94="Unclear","",Overhead!CD94)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Labor!CJ94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IF(Overhead!CD95="Unclear","",Overhead!CD95)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Labor!CJ95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IF(Overhead!CD96="Unclear","",Overhead!CD96)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Labor!CJ96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IF(Overhead!CD97="Unclear","",Overhead!CD97)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Labor!CJ97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IF(Overhead!CD98="Unclear","",Overhead!CD98)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Labor!CJ98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IF(Overhead!CD99="Unclear","",Overhead!CD99)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Labor!CJ99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IF(Overhead!CD100="Unclear","",Overhead!CD100)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Labor!CJ100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IF(Overhead!CD101="Unclear","",Overhead!CD101)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Labor!CJ101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IF(Overhead!CD102="Unclear","",Overhead!CD102)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Labor!CJ102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IF(Overhead!CD103="Unclear","",Overhead!CD103)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Labor!CJ103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IF(Overhead!CD104="Unclear","",Overhead!CD104)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Labor!CJ104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IF(Overhead!CD105="Unclear","",Overhead!CD105)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1W+twbhM+tNQ8Epps2XK+NWoBdB64/BlmX8m1tg+t6lsPfWqkwWbJKmzBFs7DkIwCBzv5dsYLDvtBMzKKWPRZA==" saltValue="SNsSidiq/qb3nrrT9fT/ow=="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257</v>
      </c>
    </row>
    <row r="2" spans="1:29" ht="16.5" customHeight="1">
      <c r="A2" s="391" t="s">
        <v>146</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0</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Labor!CK4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IF(Overhead!CE5="Unclear","",Overhead!CE5)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Labor!CK5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IF(Overhead!CE6="Unclear","",Overhead!CE6)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Labor!CK6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IF(Overhead!CE7="Unclear","",Overhead!CE7)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Labor!CK7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IF(Overhead!CE8="Unclear","",Overhead!CE8)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Labor!CK8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IF(Overhead!CE9="Unclear","",Overhead!CE9)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Labor!CK9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IF(Overhead!CE10="Unclear","",Overhead!CE10)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Labor!CK10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IF(Overhead!CE11="Unclear","",Overhead!CE11)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Labor!CK11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IF(Overhead!CE12="Unclear","",Overhead!CE12)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Labor!CK12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IF(Overhead!CE13="Unclear","",Overhead!CE13)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Labor!CK13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IF(Overhead!CE14="Unclear","",Overhead!CE14)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Labor!CK14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IF(Overhead!CE15="Unclear","",Overhead!CE15)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Labor!CK15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IF(Overhead!CE16="Unclear","",Overhead!CE16)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Labor!CK16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IF(Overhead!CE17="Unclear","",Overhead!CE17)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Labor!CK17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IF(Overhead!CE18="Unclear","",Overhead!CE18)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Labor!CK18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IF(Overhead!CE19="Unclear","",Overhead!CE19)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Labor!CK19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IF(Overhead!CE20="Unclear","",Overhead!CE20)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Labor!CK20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IF(Overhead!CE21="Unclear","",Overhead!CE21)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Labor!CK21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IF(Overhead!CE22="Unclear","",Overhead!CE22)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Labor!CK22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IF(Overhead!CE23="Unclear","",Overhead!CE23)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Labor!CK23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IF(Overhead!CE24="Unclear","",Overhead!CE24)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Labor!CK24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IF(Overhead!CE25="Unclear","",Overhead!CE25)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Labor!CK25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IF(Overhead!CE26="Unclear","",Overhead!CE26)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Labor!CK26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IF(Overhead!CE27="Unclear","",Overhead!CE27)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Labor!CK27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IF(Overhead!CE28="Unclear","",Overhead!CE28)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Labor!CK28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IF(Overhead!CE29="Unclear","",Overhead!CE29)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Labor!CK29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IF(Overhead!CE30="Unclear","",Overhead!CE30)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Labor!CK30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IF(Overhead!CE31="Unclear","",Overhead!CE31)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Labor!CK31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IF(Overhead!CE32="Unclear","",Overhead!CE32)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Labor!CK32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IF(Overhead!CE33="Unclear","",Overhead!CE33)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Labor!CK33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IF(Overhead!CE34="Unclear","",Overhead!CE34)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Labor!CK34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IF(Overhead!CE35="Unclear","",Overhead!CE35)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Labor!CK35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IF(Overhead!CE36="Unclear","",Overhead!CE36)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Labor!CK36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IF(Overhead!CE37="Unclear","",Overhead!CE37)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Labor!CK37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IF(Overhead!CE38="Unclear","",Overhead!CE38)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Labor!CK38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IF(Overhead!CE39="Unclear","",Overhead!CE39)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Labor!CK39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IF(Overhead!CE40="Unclear","",Overhead!CE40)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Labor!CK40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IF(Overhead!CE41="Unclear","",Overhead!CE41)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Labor!CK41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IF(Overhead!CE42="Unclear","",Overhead!CE42)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Labor!CK42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IF(Overhead!CE43="Unclear","",Overhead!CE43)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Labor!CK43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IF(Overhead!CE44="Unclear","",Overhead!CE44)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Labor!CK44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IF(Overhead!CE45="Unclear","",Overhead!CE45)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Labor!CK45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IF(Overhead!CE46="Unclear","",Overhead!CE46)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Labor!CK46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IF(Overhead!CE47="Unclear","",Overhead!CE47)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Labor!CK47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IF(Overhead!CE48="Unclear","",Overhead!CE48)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Labor!CK48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IF(Overhead!CE49="Unclear","",Overhead!CE49)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Labor!CK49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IF(Overhead!CE50="Unclear","",Overhead!CE50)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Labor!CK50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IF(Overhead!CE51="Unclear","",Overhead!CE51)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Labor!CK51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IF(Overhead!CE52="Unclear","",Overhead!CE52)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Labor!CK52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IF(Overhead!CE53="Unclear","",Overhead!CE53)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Labor!CK53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IF(Overhead!CE54="Unclear","",Overhead!CE54)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Labor!CK54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IF(Overhead!CE55="Unclear","",Overhead!CE55)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Labor!CK55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IF(Overhead!CE56="Unclear","",Overhead!CE56)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Labor!CK56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IF(Overhead!CE57="Unclear","",Overhead!CE57)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Labor!CK57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IF(Overhead!CE58="Unclear","",Overhead!CE58)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Labor!CK58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IF(Overhead!CE59="Unclear","",Overhead!CE59)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Labor!CK59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IF(Overhead!CE60="Unclear","",Overhead!CE60)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Labor!CK60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IF(Overhead!CE61="Unclear","",Overhead!CE61)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Labor!CK61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IF(Overhead!CE62="Unclear","",Overhead!CE62)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Labor!CK62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IF(Overhead!CE63="Unclear","",Overhead!CE63)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Labor!CK63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IF(Overhead!CE64="Unclear","",Overhead!CE64)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Labor!CK64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IF(Overhead!CE65="Unclear","",Overhead!CE65)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Labor!CK65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IF(Overhead!CE66="Unclear","",Overhead!CE66)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Labor!CK66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IF(Overhead!CE67="Unclear","",Overhead!CE67)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Labor!CK67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IF(Overhead!CE68="Unclear","",Overhead!CE68)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Labor!CK68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IF(Overhead!CE69="Unclear","",Overhead!CE69)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Labor!CK69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IF(Overhead!CE70="Unclear","",Overhead!CE70)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Labor!CK70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IF(Overhead!CE71="Unclear","",Overhead!CE71)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Labor!CK71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IF(Overhead!CE72="Unclear","",Overhead!CE72)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Labor!CK72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IF(Overhead!CE73="Unclear","",Overhead!CE73)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Labor!CK73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IF(Overhead!CE74="Unclear","",Overhead!CE74)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Labor!CK74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IF(Overhead!CE75="Unclear","",Overhead!CE75)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Labor!CK75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IF(Overhead!CE76="Unclear","",Overhead!CE76)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Labor!CK76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IF(Overhead!CE77="Unclear","",Overhead!CE77)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Labor!CK77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IF(Overhead!CE78="Unclear","",Overhead!CE78)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Labor!CK78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IF(Overhead!CE79="Unclear","",Overhead!CE79)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Labor!CK79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IF(Overhead!CE80="Unclear","",Overhead!CE80)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Labor!CK80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IF(Overhead!CE81="Unclear","",Overhead!CE81)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Labor!CK81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IF(Overhead!CE82="Unclear","",Overhead!CE82)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Labor!CK82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IF(Overhead!CE83="Unclear","",Overhead!CE83)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Labor!CK83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IF(Overhead!CE84="Unclear","",Overhead!CE84)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Labor!CK84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IF(Overhead!CE85="Unclear","",Overhead!CE85)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Labor!CK85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IF(Overhead!CE86="Unclear","",Overhead!CE86)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Labor!CK86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IF(Overhead!CE87="Unclear","",Overhead!CE87)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Labor!CK87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IF(Overhead!CE88="Unclear","",Overhead!CE88)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Labor!CK88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IF(Overhead!CE89="Unclear","",Overhead!CE89)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Labor!CK89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IF(Overhead!CE90="Unclear","",Overhead!CE90)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Labor!CK90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IF(Overhead!CE91="Unclear","",Overhead!CE91)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Labor!CK91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IF(Overhead!CE92="Unclear","",Overhead!CE92)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Labor!CK92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IF(Overhead!CE93="Unclear","",Overhead!CE93)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Labor!CK93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IF(Overhead!CE94="Unclear","",Overhead!CE94)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Labor!CK94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IF(Overhead!CE95="Unclear","",Overhead!CE95)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Labor!CK95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IF(Overhead!CE96="Unclear","",Overhead!CE96)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Labor!CK96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IF(Overhead!CE97="Unclear","",Overhead!CE97)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Labor!CK97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IF(Overhead!CE98="Unclear","",Overhead!CE98)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Labor!CK98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IF(Overhead!CE99="Unclear","",Overhead!CE99)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Labor!CK99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IF(Overhead!CE100="Unclear","",Overhead!CE100)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Labor!CK100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IF(Overhead!CE101="Unclear","",Overhead!CE101)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Labor!CK101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IF(Overhead!CE102="Unclear","",Overhead!CE102)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Labor!CK102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IF(Overhead!CE103="Unclear","",Overhead!CE103)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Labor!CK103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IF(Overhead!CE104="Unclear","",Overhead!CE104)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Labor!CK104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IF(Overhead!CE105="Unclear","",Overhead!CE105)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gjBnbM+eYa0CDxXyKBPgtXnrtBGO6YWqeDq593HZKW7iRmx4nNMcsYenC/tUQgWZ/9ZI+15oTdEaCdujvygUpg==" saltValue="6hr0Q+5cHNnBuYSVYMdpJA=="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258</v>
      </c>
    </row>
    <row r="2" spans="1:29" ht="16.5" customHeight="1">
      <c r="A2" s="396" t="s">
        <v>259</v>
      </c>
      <c r="B2" s="159" t="s">
        <v>202</v>
      </c>
      <c r="C2" s="53"/>
      <c r="D2" s="24" t="s">
        <v>203</v>
      </c>
      <c r="E2" s="22"/>
      <c r="F2" s="22"/>
      <c r="G2" s="22"/>
      <c r="H2" s="22"/>
      <c r="I2" s="22"/>
      <c r="J2" s="22"/>
      <c r="K2" s="22"/>
      <c r="L2" s="22"/>
      <c r="M2" s="22"/>
      <c r="N2" s="22"/>
    </row>
    <row r="3" spans="1:29" ht="16.5" customHeight="1">
      <c r="A3" s="397"/>
      <c r="B3" s="159" t="s">
        <v>242</v>
      </c>
      <c r="C3" s="54"/>
      <c r="D3" s="22"/>
      <c r="E3" s="22"/>
      <c r="F3" s="22"/>
      <c r="G3" s="22"/>
      <c r="H3" s="22"/>
      <c r="I3" s="22"/>
      <c r="J3" s="22"/>
      <c r="K3" s="22"/>
      <c r="L3" s="22"/>
      <c r="M3" s="22"/>
      <c r="N3" s="22"/>
    </row>
    <row r="4" spans="1:29" ht="16.5" customHeight="1">
      <c r="A4" s="397"/>
      <c r="B4" s="159" t="s">
        <v>243</v>
      </c>
      <c r="C4" s="54"/>
      <c r="D4" s="22"/>
      <c r="E4" s="22"/>
      <c r="F4" s="22"/>
      <c r="G4" s="22"/>
      <c r="H4" s="22"/>
      <c r="I4" s="22"/>
      <c r="J4" s="22"/>
      <c r="K4" s="22"/>
      <c r="L4" s="22"/>
      <c r="M4" s="22"/>
      <c r="N4" s="22"/>
    </row>
    <row r="5" spans="1:29" ht="16.5" customHeight="1">
      <c r="A5" s="142"/>
      <c r="B5" s="163" t="s">
        <v>244</v>
      </c>
      <c r="C5" s="192">
        <f>+Grocery!L5</f>
        <v>0</v>
      </c>
      <c r="D5" s="22" t="s">
        <v>252</v>
      </c>
      <c r="E5" s="22"/>
      <c r="F5" s="22"/>
      <c r="G5" s="22"/>
      <c r="H5" s="22"/>
      <c r="I5" s="22"/>
      <c r="J5" s="22"/>
      <c r="K5" s="22"/>
      <c r="L5" s="22"/>
      <c r="M5" s="22"/>
      <c r="N5" s="22"/>
    </row>
    <row r="6" spans="1:29" ht="32.25" customHeight="1">
      <c r="A6" s="162"/>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Labor!CL4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IF(Overhead!CF5="Unclear","",Overhead!CF5)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Labor!CL5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IF(Overhead!CF6="Unclear","",Overhead!CF6)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Labor!CL6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IF(Overhead!CF7="Unclear","",Overhead!CF7)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Labor!CL7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IF(Overhead!CF8="Unclear","",Overhead!CF8)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Labor!CL8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IF(Overhead!CF9="Unclear","",Overhead!CF9)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Labor!CL9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IF(Overhead!CF10="Unclear","",Overhead!CF10)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Labor!CL10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IF(Overhead!CF11="Unclear","",Overhead!CF11)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Labor!CL11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IF(Overhead!CF12="Unclear","",Overhead!CF12)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Labor!CL12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IF(Overhead!CF13="Unclear","",Overhead!CF13)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Labor!CL13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IF(Overhead!CF14="Unclear","",Overhead!CF14)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Labor!CL14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IF(Overhead!CF15="Unclear","",Overhead!CF15)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Labor!CL15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IF(Overhead!CF16="Unclear","",Overhead!CF16)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Labor!CL16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IF(Overhead!CF17="Unclear","",Overhead!CF17)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Labor!CL17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IF(Overhead!CF18="Unclear","",Overhead!CF18)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Labor!CL18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IF(Overhead!CF19="Unclear","",Overhead!CF19)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Labor!CL19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IF(Overhead!CF20="Unclear","",Overhead!CF20)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Labor!CL20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IF(Overhead!CF21="Unclear","",Overhead!CF21)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Labor!CL21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IF(Overhead!CF22="Unclear","",Overhead!CF22)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Labor!CL22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IF(Overhead!CF23="Unclear","",Overhead!CF23)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Labor!CL23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IF(Overhead!CF24="Unclear","",Overhead!CF24)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Labor!CL24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IF(Overhead!CF25="Unclear","",Overhead!CF25)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Labor!CL25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IF(Overhead!CF26="Unclear","",Overhead!CF26)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Labor!CL26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IF(Overhead!CF27="Unclear","",Overhead!CF27)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Labor!CL27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IF(Overhead!CF28="Unclear","",Overhead!CF28)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Labor!CL28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IF(Overhead!CF29="Unclear","",Overhead!CF29)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Labor!CL29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IF(Overhead!CF30="Unclear","",Overhead!CF30)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Labor!CL30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IF(Overhead!CF31="Unclear","",Overhead!CF31)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Labor!CL31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IF(Overhead!CF32="Unclear","",Overhead!CF32)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Labor!CL32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IF(Overhead!CF33="Unclear","",Overhead!CF33)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Labor!CL33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IF(Overhead!CF34="Unclear","",Overhead!CF34)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Labor!CL34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IF(Overhead!CF35="Unclear","",Overhead!CF35)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Labor!CL35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IF(Overhead!CF36="Unclear","",Overhead!CF36)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Labor!CL36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IF(Overhead!CF37="Unclear","",Overhead!CF37)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Labor!CL37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IF(Overhead!CF38="Unclear","",Overhead!CF38)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Labor!CL38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IF(Overhead!CF39="Unclear","",Overhead!CF39)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Labor!CL39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IF(Overhead!CF40="Unclear","",Overhead!CF40)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Labor!CL40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IF(Overhead!CF41="Unclear","",Overhead!CF41)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Labor!CL41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IF(Overhead!CF42="Unclear","",Overhead!CF42)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Labor!CL42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IF(Overhead!CF43="Unclear","",Overhead!CF43)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Labor!CL43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IF(Overhead!CF44="Unclear","",Overhead!CF44)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Labor!CL44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IF(Overhead!CF45="Unclear","",Overhead!CF45)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Labor!CL45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IF(Overhead!CF46="Unclear","",Overhead!CF46)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Labor!CL46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IF(Overhead!CF47="Unclear","",Overhead!CF47)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Labor!CL47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IF(Overhead!CF48="Unclear","",Overhead!CF48)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Labor!CL48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IF(Overhead!CF49="Unclear","",Overhead!CF49)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Labor!CL49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IF(Overhead!CF50="Unclear","",Overhead!CF50)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Labor!CL50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IF(Overhead!CF51="Unclear","",Overhead!CF51)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Labor!CL51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IF(Overhead!CF52="Unclear","",Overhead!CF52)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Labor!CL52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IF(Overhead!CF53="Unclear","",Overhead!CF53)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Labor!CL53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IF(Overhead!CF54="Unclear","",Overhead!CF54)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Labor!CL54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IF(Overhead!CF55="Unclear","",Overhead!CF55)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Labor!CL55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IF(Overhead!CF56="Unclear","",Overhead!CF56)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Labor!CL56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IF(Overhead!CF57="Unclear","",Overhead!CF57)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Labor!CL57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IF(Overhead!CF58="Unclear","",Overhead!CF58)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Labor!CL58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IF(Overhead!CF59="Unclear","",Overhead!CF59)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Labor!CL59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IF(Overhead!CF60="Unclear","",Overhead!CF60)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Labor!CL60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IF(Overhead!CF61="Unclear","",Overhead!CF61)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Labor!CL61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IF(Overhead!CF62="Unclear","",Overhead!CF62)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Labor!CL62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IF(Overhead!CF63="Unclear","",Overhead!CF63)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Labor!CL63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IF(Overhead!CF64="Unclear","",Overhead!CF64)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Labor!CL64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IF(Overhead!CF65="Unclear","",Overhead!CF65)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Labor!CL65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IF(Overhead!CF66="Unclear","",Overhead!CF66)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Labor!CL66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IF(Overhead!CF67="Unclear","",Overhead!CF67)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Labor!CL67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IF(Overhead!CF68="Unclear","",Overhead!CF68)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Labor!CL68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IF(Overhead!CF69="Unclear","",Overhead!CF69)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Labor!CL69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IF(Overhead!CF70="Unclear","",Overhead!CF70)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Labor!CL70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IF(Overhead!CF71="Unclear","",Overhead!CF71)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Labor!CL71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IF(Overhead!CF72="Unclear","",Overhead!CF72)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Labor!CL72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IF(Overhead!CF73="Unclear","",Overhead!CF73)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Labor!CL73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IF(Overhead!CF74="Unclear","",Overhead!CF74)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Labor!CL74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IF(Overhead!CF75="Unclear","",Overhead!CF75)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Labor!CL75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IF(Overhead!CF76="Unclear","",Overhead!CF76)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Labor!CL76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IF(Overhead!CF77="Unclear","",Overhead!CF77)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Labor!CL77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IF(Overhead!CF78="Unclear","",Overhead!CF78)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Labor!CL78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IF(Overhead!CF79="Unclear","",Overhead!CF79)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Labor!CL79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IF(Overhead!CF80="Unclear","",Overhead!CF80)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Labor!CL80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IF(Overhead!CF81="Unclear","",Overhead!CF81)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Labor!CL81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IF(Overhead!CF82="Unclear","",Overhead!CF82)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Labor!CL82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IF(Overhead!CF83="Unclear","",Overhead!CF83)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Labor!CL83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IF(Overhead!CF84="Unclear","",Overhead!CF84)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Labor!CL84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IF(Overhead!CF85="Unclear","",Overhead!CF85)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Labor!CL85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IF(Overhead!CF86="Unclear","",Overhead!CF86)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Labor!CL86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IF(Overhead!CF87="Unclear","",Overhead!CF87)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Labor!CL87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IF(Overhead!CF88="Unclear","",Overhead!CF88)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Labor!CL88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IF(Overhead!CF89="Unclear","",Overhead!CF89)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Labor!CL89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IF(Overhead!CF90="Unclear","",Overhead!CF90)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Labor!CL90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IF(Overhead!CF91="Unclear","",Overhead!CF91)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Labor!CL91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IF(Overhead!CF92="Unclear","",Overhead!CF92)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Labor!CL92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IF(Overhead!CF93="Unclear","",Overhead!CF93)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Labor!CL93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IF(Overhead!CF94="Unclear","",Overhead!CF94)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Labor!CL94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IF(Overhead!CF95="Unclear","",Overhead!CF95)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Labor!CL95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IF(Overhead!CF96="Unclear","",Overhead!CF96)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Labor!CL96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IF(Overhead!CF97="Unclear","",Overhead!CF97)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Labor!CL97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IF(Overhead!CF98="Unclear","",Overhead!CF98)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Labor!CL98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IF(Overhead!CF99="Unclear","",Overhead!CF99)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Labor!CL99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IF(Overhead!CF100="Unclear","",Overhead!CF100)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Labor!CL100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IF(Overhead!CF101="Unclear","",Overhead!CF101)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Labor!CL101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IF(Overhead!CF102="Unclear","",Overhead!CF102)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Labor!CL102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IF(Overhead!CF103="Unclear","",Overhead!CF103)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Labor!CL103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IF(Overhead!CF104="Unclear","",Overhead!CF104)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Labor!CL104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IF(Overhead!CF105="Unclear","",Overhead!CF105)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ZCJ/5ZNFNwA3ptxb7lAdm7VMy0c027Wcg8pPGYx/90i1zRUxsPP84W78HBdQ0pWFQEew2UvU/2ZLQfv8p7zpAA==" saltValue="LnuP2VfJjJvQhnfZJP6Q3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pageSetUpPr fitToPage="1"/>
  </sheetPr>
  <dimension ref="A1:AC118"/>
  <sheetViews>
    <sheetView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260</v>
      </c>
    </row>
    <row r="2" spans="1:29" ht="16.5" customHeight="1">
      <c r="A2" s="391" t="s">
        <v>150</v>
      </c>
      <c r="B2" s="160" t="s">
        <v>202</v>
      </c>
      <c r="C2" s="53"/>
      <c r="D2" s="24" t="s">
        <v>203</v>
      </c>
      <c r="E2" s="22"/>
      <c r="F2" s="22"/>
      <c r="G2" s="22"/>
      <c r="H2" s="22"/>
      <c r="I2" s="22"/>
      <c r="J2" s="22"/>
      <c r="K2" s="22"/>
      <c r="L2" s="22"/>
      <c r="M2" s="22"/>
      <c r="N2" s="22"/>
    </row>
    <row r="3" spans="1:29" ht="16.5" customHeight="1">
      <c r="A3" s="392"/>
      <c r="B3" s="160" t="s">
        <v>242</v>
      </c>
      <c r="C3" s="54"/>
      <c r="D3" s="22"/>
      <c r="E3" s="22"/>
      <c r="F3" s="22"/>
      <c r="G3" s="22"/>
      <c r="H3" s="22"/>
      <c r="I3" s="22"/>
      <c r="J3" s="22"/>
      <c r="K3" s="22"/>
      <c r="L3" s="22"/>
      <c r="M3" s="22"/>
      <c r="N3" s="22"/>
    </row>
    <row r="4" spans="1:29" ht="16.5" customHeight="1">
      <c r="A4" s="392"/>
      <c r="B4" s="160" t="s">
        <v>243</v>
      </c>
      <c r="C4" s="54"/>
      <c r="D4" s="22"/>
      <c r="E4" s="22"/>
      <c r="F4" s="22"/>
      <c r="G4" s="22"/>
      <c r="H4" s="22"/>
      <c r="I4" s="22"/>
      <c r="J4" s="22"/>
      <c r="K4" s="22"/>
      <c r="L4" s="22"/>
      <c r="M4" s="22"/>
      <c r="N4" s="22"/>
    </row>
    <row r="5" spans="1:29" ht="16.5" customHeight="1">
      <c r="A5" s="141"/>
      <c r="B5" s="164" t="s">
        <v>244</v>
      </c>
      <c r="C5" s="192">
        <f>+Grocery!L5</f>
        <v>0</v>
      </c>
      <c r="D5" s="22" t="s">
        <v>252</v>
      </c>
      <c r="E5" s="22"/>
      <c r="F5" s="22"/>
      <c r="G5" s="22"/>
      <c r="H5" s="22"/>
      <c r="I5" s="22"/>
      <c r="J5" s="22"/>
      <c r="K5" s="22"/>
      <c r="L5" s="22"/>
      <c r="M5" s="22"/>
      <c r="N5" s="22"/>
    </row>
    <row r="6" spans="1:29" ht="32.25" customHeight="1">
      <c r="A6" s="161"/>
      <c r="B6" s="12" t="str">
        <f>'Cash Flow'!B2</f>
        <v>Aug</v>
      </c>
      <c r="C6" s="12" t="str">
        <f>'Cash Flow'!C2</f>
        <v>Sep</v>
      </c>
      <c r="D6" s="12" t="str">
        <f>'Cash Flow'!D2</f>
        <v>Oct</v>
      </c>
      <c r="E6" s="12" t="str">
        <f>'Cash Flow'!E2</f>
        <v>Nov</v>
      </c>
      <c r="F6" s="12" t="str">
        <f>'Cash Flow'!F2</f>
        <v>Dec</v>
      </c>
      <c r="G6" s="12" t="str">
        <f>'Cash Flow'!G2</f>
        <v>Jan</v>
      </c>
      <c r="H6" s="12" t="str">
        <f>'Cash Flow'!H2</f>
        <v>Feb</v>
      </c>
      <c r="I6" s="12" t="str">
        <f>'Cash Flow'!I2</f>
        <v>Mar</v>
      </c>
      <c r="J6" s="12" t="str">
        <f>'Cash Flow'!J2</f>
        <v>Apr</v>
      </c>
      <c r="K6" s="12" t="str">
        <f>'Cash Flow'!K2</f>
        <v>May</v>
      </c>
      <c r="L6" s="12" t="str">
        <f>'Cash Flow'!L2</f>
        <v>Jun</v>
      </c>
      <c r="M6" s="12"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
      </c>
      <c r="B17" s="35" t="str">
        <f>Labor!CM4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IF(Overhead!CG5="Unclear","",Overhead!CG5)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Labor!CM5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IF(Overhead!CG6="Unclear","",Overhead!CG6)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Labor!CM6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IF(Overhead!CG7="Unclear","",Overhead!CG7)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Labor!CM7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IF(Overhead!CG8="Unclear","",Overhead!CG8)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Labor!CM8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IF(Overhead!CG9="Unclear","",Overhead!CG9)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Labor!CM9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IF(Overhead!CG10="Unclear","",Overhead!CG10)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Labor!CM10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IF(Overhead!CG11="Unclear","",Overhead!CG11)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Labor!CM11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IF(Overhead!CG12="Unclear","",Overhead!CG12)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Labor!CM12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IF(Overhead!CG13="Unclear","",Overhead!CG13)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Labor!CM13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IF(Overhead!CG14="Unclear","",Overhead!CG14)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Labor!CM14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IF(Overhead!CG15="Unclear","",Overhead!CG15)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Labor!CM15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IF(Overhead!CG16="Unclear","",Overhead!CG16)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Labor!CM16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IF(Overhead!CG17="Unclear","",Overhead!CG17)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Labor!CM17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IF(Overhead!CG18="Unclear","",Overhead!CG18)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Labor!CM18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IF(Overhead!CG19="Unclear","",Overhead!CG19)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Labor!CM19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IF(Overhead!CG20="Unclear","",Overhead!CG20)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Labor!CM20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IF(Overhead!CG21="Unclear","",Overhead!CG21)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Labor!CM21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IF(Overhead!CG22="Unclear","",Overhead!CG22)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Labor!CM22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IF(Overhead!CG23="Unclear","",Overhead!CG23)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Labor!CM23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IF(Overhead!CG24="Unclear","",Overhead!CG24)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Labor!CM24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IF(Overhead!CG25="Unclear","",Overhead!CG25)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Labor!CM25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IF(Overhead!CG26="Unclear","",Overhead!CG26)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Labor!CM26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IF(Overhead!CG27="Unclear","",Overhead!CG27)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Labor!CM27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IF(Overhead!CG28="Unclear","",Overhead!CG28)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Labor!CM28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IF(Overhead!CG29="Unclear","",Overhead!CG29)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Labor!CM29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IF(Overhead!CG30="Unclear","",Overhead!CG30)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Labor!CM30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IF(Overhead!CG31="Unclear","",Overhead!CG31)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Labor!CM31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IF(Overhead!CG32="Unclear","",Overhead!CG32)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Labor!CM32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IF(Overhead!CG33="Unclear","",Overhead!CG33)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Labor!CM33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IF(Overhead!CG34="Unclear","",Overhead!CG34)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Labor!CM34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IF(Overhead!CG35="Unclear","",Overhead!CG35)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Labor!CM35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IF(Overhead!CG36="Unclear","",Overhead!CG36)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Labor!CM36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IF(Overhead!CG37="Unclear","",Overhead!CG37)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Labor!CM37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IF(Overhead!CG38="Unclear","",Overhead!CG38)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Labor!CM38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IF(Overhead!CG39="Unclear","",Overhead!CG39)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Labor!CM39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IF(Overhead!CG40="Unclear","",Overhead!CG40)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Labor!CM40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IF(Overhead!CG41="Unclear","",Overhead!CG41)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Labor!CM41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IF(Overhead!CG42="Unclear","",Overhead!CG42)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Labor!CM42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IF(Overhead!CG43="Unclear","",Overhead!CG43)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Labor!CM43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IF(Overhead!CG44="Unclear","",Overhead!CG44)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Labor!CM44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IF(Overhead!CG45="Unclear","",Overhead!CG45)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Labor!CM45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IF(Overhead!CG46="Unclear","",Overhead!CG46)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Labor!CM46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IF(Overhead!CG47="Unclear","",Overhead!CG47)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Labor!CM47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IF(Overhead!CG48="Unclear","",Overhead!CG48)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Labor!CM48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IF(Overhead!CG49="Unclear","",Overhead!CG49)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Labor!CM49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IF(Overhead!CG50="Unclear","",Overhead!CG50)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Labor!CM50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IF(Overhead!CG51="Unclear","",Overhead!CG51)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Labor!CM51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IF(Overhead!CG52="Unclear","",Overhead!CG52)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Labor!CM52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IF(Overhead!CG53="Unclear","",Overhead!CG53)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Labor!CM53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IF(Overhead!CG54="Unclear","",Overhead!CG54)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Labor!CM54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IF(Overhead!CG55="Unclear","",Overhead!CG55)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Labor!CM55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IF(Overhead!CG56="Unclear","",Overhead!CG56)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Labor!CM56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IF(Overhead!CG57="Unclear","",Overhead!CG57)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Labor!CM57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IF(Overhead!CG58="Unclear","",Overhead!CG58)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Labor!CM58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IF(Overhead!CG59="Unclear","",Overhead!CG59)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Labor!CM59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IF(Overhead!CG60="Unclear","",Overhead!CG60)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Labor!CM60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IF(Overhead!CG61="Unclear","",Overhead!CG61)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Labor!CM61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IF(Overhead!CG62="Unclear","",Overhead!CG62)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Labor!CM62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IF(Overhead!CG63="Unclear","",Overhead!CG63)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Labor!CM63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IF(Overhead!CG64="Unclear","",Overhead!CG64)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Labor!CM64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IF(Overhead!CG65="Unclear","",Overhead!CG65)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Labor!CM65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IF(Overhead!CG66="Unclear","",Overhead!CG66)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Labor!CM66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IF(Overhead!CG67="Unclear","",Overhead!CG67)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Labor!CM67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IF(Overhead!CG68="Unclear","",Overhead!CG68)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Labor!CM68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IF(Overhead!CG69="Unclear","",Overhead!CG69)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Labor!CM69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IF(Overhead!CG70="Unclear","",Overhead!CG70)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Labor!CM70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IF(Overhead!CG71="Unclear","",Overhead!CG71)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Labor!CM71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IF(Overhead!CG72="Unclear","",Overhead!CG72)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Labor!CM72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IF(Overhead!CG73="Unclear","",Overhead!CG73)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Labor!CM73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IF(Overhead!CG74="Unclear","",Overhead!CG74)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Labor!CM74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IF(Overhead!CG75="Unclear","",Overhead!CG75)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Labor!CM75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IF(Overhead!CG76="Unclear","",Overhead!CG76)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Labor!CM76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IF(Overhead!CG77="Unclear","",Overhead!CG77)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Labor!CM77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IF(Overhead!CG78="Unclear","",Overhead!CG78)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Labor!CM78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IF(Overhead!CG79="Unclear","",Overhead!CG79)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Labor!CM79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IF(Overhead!CG80="Unclear","",Overhead!CG80)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Labor!CM80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IF(Overhead!CG81="Unclear","",Overhead!CG81)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Labor!CM81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IF(Overhead!CG82="Unclear","",Overhead!CG82)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Labor!CM82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IF(Overhead!CG83="Unclear","",Overhead!CG83)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Labor!CM83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IF(Overhead!CG84="Unclear","",Overhead!CG84)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Labor!CM84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IF(Overhead!CG85="Unclear","",Overhead!CG85)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Labor!CM85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IF(Overhead!CG86="Unclear","",Overhead!CG86)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Labor!CM86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IF(Overhead!CG87="Unclear","",Overhead!CG87)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Labor!CM87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IF(Overhead!CG88="Unclear","",Overhead!CG88)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Labor!CM88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IF(Overhead!CG89="Unclear","",Overhead!CG89)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Labor!CM89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IF(Overhead!CG90="Unclear","",Overhead!CG90)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Labor!CM90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IF(Overhead!CG91="Unclear","",Overhead!CG91)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Labor!CM91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IF(Overhead!CG92="Unclear","",Overhead!CG92)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Labor!CM92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IF(Overhead!CG93="Unclear","",Overhead!CG93)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Labor!CM93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IF(Overhead!CG94="Unclear","",Overhead!CG94)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Labor!CM94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IF(Overhead!CG95="Unclear","",Overhead!CG95)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Labor!CM95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IF(Overhead!CG96="Unclear","",Overhead!CG96)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Labor!CM96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IF(Overhead!CG97="Unclear","",Overhead!CG97)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Labor!CM97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IF(Overhead!CG98="Unclear","",Overhead!CG98)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Labor!CM98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IF(Overhead!CG99="Unclear","",Overhead!CG99)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Labor!CM99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IF(Overhead!CG100="Unclear","",Overhead!CG100)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Labor!CM100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IF(Overhead!CG101="Unclear","",Overhead!CG101)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Labor!CM101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IF(Overhead!CG102="Unclear","",Overhead!CG102)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Labor!CM102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IF(Overhead!CG103="Unclear","",Overhead!CG103)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Labor!CM103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IF(Overhead!CG104="Unclear","",Overhead!CG104)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Labor!CM104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IF(Overhead!CG105="Unclear","",Overhead!CG105)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BVFiYUvE44yH0R5Dn5MXxIeEQJP0S7GCCYkcazd4NbyG6H3uzvU1TkyylynvliYIV+HcENDpBtvmUwBNgID0Hg==" saltValue="9ksDhaxDLxDIB4q6Lp5u8Q=="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6600"/>
  </sheetPr>
  <dimension ref="A1"/>
  <sheetViews>
    <sheetView topLeftCell="A31" workbookViewId="0">
      <selection activeCell="C7" sqref="C7"/>
    </sheetView>
  </sheetViews>
  <sheetFormatPr defaultColWidth="9.140625" defaultRowHeight="15"/>
  <cols>
    <col min="1" max="16384" width="9.140625" style="121"/>
  </cols>
  <sheetData/>
  <sheetProtection sheet="1" objects="1" scenarios="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43"/>
  <sheetViews>
    <sheetView workbookViewId="0">
      <selection activeCell="C7" sqref="C7"/>
    </sheetView>
  </sheetViews>
  <sheetFormatPr defaultRowHeight="15"/>
  <cols>
    <col min="8" max="8" width="13" customWidth="1"/>
  </cols>
  <sheetData>
    <row r="1" spans="1:8">
      <c r="A1" s="268" t="s">
        <v>56</v>
      </c>
      <c r="B1" s="269"/>
      <c r="C1" s="269"/>
      <c r="D1" s="269"/>
      <c r="E1" s="269"/>
      <c r="F1" s="269"/>
      <c r="G1" s="269"/>
      <c r="H1" s="270"/>
    </row>
    <row r="2" spans="1:8">
      <c r="A2" s="271" t="s">
        <v>57</v>
      </c>
      <c r="B2" s="121"/>
      <c r="C2" s="121"/>
      <c r="D2" s="121"/>
      <c r="E2" s="121"/>
      <c r="F2" s="121"/>
      <c r="G2" s="121"/>
      <c r="H2" s="272"/>
    </row>
    <row r="3" spans="1:8">
      <c r="A3" s="273" t="s">
        <v>58</v>
      </c>
      <c r="B3" s="121"/>
      <c r="C3" s="121"/>
      <c r="D3" s="121"/>
      <c r="E3" s="121"/>
      <c r="F3" s="121"/>
      <c r="G3" s="121"/>
      <c r="H3" s="272"/>
    </row>
    <row r="4" spans="1:8">
      <c r="A4" s="274" t="s">
        <v>59</v>
      </c>
      <c r="B4" s="121"/>
      <c r="C4" s="121"/>
      <c r="D4" s="121"/>
      <c r="E4" s="121"/>
      <c r="F4" s="121"/>
      <c r="G4" s="121"/>
      <c r="H4" s="272"/>
    </row>
    <row r="5" spans="1:8">
      <c r="A5" s="274" t="s">
        <v>60</v>
      </c>
      <c r="B5" s="121"/>
      <c r="C5" s="121"/>
      <c r="D5" s="121"/>
      <c r="E5" s="121"/>
      <c r="F5" s="121"/>
      <c r="G5" s="121"/>
      <c r="H5" s="272"/>
    </row>
    <row r="6" spans="1:8">
      <c r="A6" s="274" t="s">
        <v>15</v>
      </c>
      <c r="B6" s="121"/>
      <c r="C6" s="121"/>
      <c r="D6" s="121"/>
      <c r="E6" s="121"/>
      <c r="F6" s="121"/>
      <c r="G6" s="121"/>
      <c r="H6" s="272"/>
    </row>
    <row r="7" spans="1:8">
      <c r="A7" s="274" t="s">
        <v>16</v>
      </c>
      <c r="B7" s="121"/>
      <c r="C7" s="121"/>
      <c r="D7" s="121"/>
      <c r="E7" s="121"/>
      <c r="F7" s="121"/>
      <c r="G7" s="121"/>
      <c r="H7" s="272"/>
    </row>
    <row r="8" spans="1:8">
      <c r="A8" s="274" t="s">
        <v>61</v>
      </c>
      <c r="B8" s="121"/>
      <c r="C8" s="121"/>
      <c r="D8" s="121"/>
      <c r="E8" s="121"/>
      <c r="F8" s="121"/>
      <c r="G8" s="121"/>
      <c r="H8" s="272"/>
    </row>
    <row r="9" spans="1:8">
      <c r="A9" s="274" t="s">
        <v>62</v>
      </c>
      <c r="B9" s="121"/>
      <c r="C9" s="121"/>
      <c r="D9" s="121"/>
      <c r="E9" s="121"/>
      <c r="F9" s="121"/>
      <c r="G9" s="121"/>
      <c r="H9" s="272"/>
    </row>
    <row r="10" spans="1:8">
      <c r="A10" s="274" t="s">
        <v>63</v>
      </c>
      <c r="B10" s="121"/>
      <c r="C10" s="121"/>
      <c r="D10" s="121"/>
      <c r="E10" s="121"/>
      <c r="F10" s="121"/>
      <c r="G10" s="121"/>
      <c r="H10" s="272"/>
    </row>
    <row r="11" spans="1:8">
      <c r="A11" s="274" t="s">
        <v>64</v>
      </c>
      <c r="B11" s="121"/>
      <c r="C11" s="121"/>
      <c r="D11" s="121"/>
      <c r="E11" s="121"/>
      <c r="F11" s="121"/>
      <c r="G11" s="121"/>
      <c r="H11" s="272"/>
    </row>
    <row r="12" spans="1:8">
      <c r="A12" s="274" t="s">
        <v>65</v>
      </c>
      <c r="B12" s="121"/>
      <c r="C12" s="121"/>
      <c r="D12" s="121"/>
      <c r="E12" s="121"/>
      <c r="F12" s="121"/>
      <c r="G12" s="121"/>
      <c r="H12" s="272"/>
    </row>
    <row r="13" spans="1:8" ht="15.75">
      <c r="A13" s="271" t="s">
        <v>66</v>
      </c>
      <c r="B13" s="121"/>
      <c r="C13" s="121"/>
      <c r="D13" s="121"/>
      <c r="E13" s="121"/>
      <c r="F13" s="121"/>
      <c r="G13" s="121"/>
      <c r="H13" s="272"/>
    </row>
    <row r="14" spans="1:8">
      <c r="A14" s="271" t="s">
        <v>67</v>
      </c>
      <c r="B14" s="121"/>
      <c r="C14" s="121"/>
      <c r="D14" s="121"/>
      <c r="E14" s="121"/>
      <c r="F14" s="121"/>
      <c r="G14" s="121"/>
      <c r="H14" s="272"/>
    </row>
    <row r="15" spans="1:8">
      <c r="A15" s="274" t="s">
        <v>68</v>
      </c>
      <c r="B15" s="121"/>
      <c r="C15" s="121"/>
      <c r="D15" s="121"/>
      <c r="E15" s="121"/>
      <c r="F15" s="121"/>
      <c r="G15" s="121"/>
      <c r="H15" s="272"/>
    </row>
    <row r="16" spans="1:8">
      <c r="A16" s="274" t="s">
        <v>69</v>
      </c>
      <c r="B16" s="121"/>
      <c r="C16" s="121"/>
      <c r="D16" s="121"/>
      <c r="E16" s="121"/>
      <c r="F16" s="121"/>
      <c r="G16" s="121"/>
      <c r="H16" s="272"/>
    </row>
    <row r="17" spans="1:8">
      <c r="A17" s="274" t="s">
        <v>70</v>
      </c>
      <c r="B17" s="121"/>
      <c r="C17" s="121"/>
      <c r="D17" s="121"/>
      <c r="E17" s="121"/>
      <c r="F17" s="121"/>
      <c r="G17" s="121"/>
      <c r="H17" s="272"/>
    </row>
    <row r="18" spans="1:8">
      <c r="A18" s="274" t="s">
        <v>71</v>
      </c>
      <c r="B18" s="121"/>
      <c r="C18" s="121"/>
      <c r="D18" s="121"/>
      <c r="E18" s="121"/>
      <c r="F18" s="121"/>
      <c r="G18" s="121"/>
      <c r="H18" s="272"/>
    </row>
    <row r="19" spans="1:8">
      <c r="A19" s="274" t="s">
        <v>72</v>
      </c>
      <c r="B19" s="121"/>
      <c r="C19" s="121"/>
      <c r="D19" s="121"/>
      <c r="E19" s="121"/>
      <c r="F19" s="121"/>
      <c r="G19" s="121"/>
      <c r="H19" s="272"/>
    </row>
    <row r="20" spans="1:8">
      <c r="A20" s="274" t="s">
        <v>73</v>
      </c>
      <c r="B20" s="121"/>
      <c r="C20" s="121"/>
      <c r="D20" s="121"/>
      <c r="E20" s="121"/>
      <c r="F20" s="121"/>
      <c r="G20" s="121"/>
      <c r="H20" s="272"/>
    </row>
    <row r="21" spans="1:8">
      <c r="A21" s="271" t="s">
        <v>74</v>
      </c>
      <c r="B21" s="121"/>
      <c r="C21" s="121"/>
      <c r="D21" s="121"/>
      <c r="E21" s="121"/>
      <c r="F21" s="121"/>
      <c r="G21" s="121"/>
      <c r="H21" s="272"/>
    </row>
    <row r="22" spans="1:8">
      <c r="A22" s="275" t="s">
        <v>75</v>
      </c>
      <c r="B22" s="121"/>
      <c r="C22" s="121"/>
      <c r="D22" s="121"/>
      <c r="E22" s="121"/>
      <c r="F22" s="121"/>
      <c r="G22" s="121"/>
      <c r="H22" s="272"/>
    </row>
    <row r="23" spans="1:8">
      <c r="A23" s="276" t="s">
        <v>76</v>
      </c>
      <c r="B23" s="121"/>
      <c r="C23" s="121"/>
      <c r="D23" s="121"/>
      <c r="E23" s="121"/>
      <c r="F23" s="121"/>
      <c r="G23" s="121"/>
      <c r="H23" s="272"/>
    </row>
    <row r="24" spans="1:8">
      <c r="A24" s="276" t="s">
        <v>77</v>
      </c>
      <c r="B24" s="121"/>
      <c r="C24" s="121"/>
      <c r="D24" s="121"/>
      <c r="E24" s="121"/>
      <c r="F24" s="121"/>
      <c r="G24" s="121"/>
      <c r="H24" s="272"/>
    </row>
    <row r="25" spans="1:8">
      <c r="A25" s="276" t="s">
        <v>78</v>
      </c>
      <c r="B25" s="121"/>
      <c r="C25" s="121"/>
      <c r="D25" s="121"/>
      <c r="E25" s="121"/>
      <c r="F25" s="121"/>
      <c r="G25" s="121"/>
      <c r="H25" s="272"/>
    </row>
    <row r="26" spans="1:8">
      <c r="A26" s="276" t="s">
        <v>79</v>
      </c>
      <c r="B26" s="121"/>
      <c r="C26" s="121"/>
      <c r="D26" s="121"/>
      <c r="E26" s="121"/>
      <c r="F26" s="121"/>
      <c r="G26" s="121"/>
      <c r="H26" s="272"/>
    </row>
    <row r="27" spans="1:8">
      <c r="A27" s="276" t="s">
        <v>80</v>
      </c>
      <c r="B27" s="121"/>
      <c r="C27" s="121"/>
      <c r="D27" s="121"/>
      <c r="E27" s="121"/>
      <c r="F27" s="121"/>
      <c r="G27" s="121"/>
      <c r="H27" s="272"/>
    </row>
    <row r="28" spans="1:8">
      <c r="A28" s="276" t="s">
        <v>81</v>
      </c>
      <c r="B28" s="121"/>
      <c r="C28" s="121"/>
      <c r="D28" s="121"/>
      <c r="E28" s="121"/>
      <c r="F28" s="121"/>
      <c r="G28" s="121"/>
      <c r="H28" s="272"/>
    </row>
    <row r="29" spans="1:8">
      <c r="A29" s="275" t="s">
        <v>82</v>
      </c>
      <c r="B29" s="121"/>
      <c r="C29" s="121"/>
      <c r="D29" s="121"/>
      <c r="E29" s="121"/>
      <c r="F29" s="121"/>
      <c r="G29" s="121"/>
      <c r="H29" s="272"/>
    </row>
    <row r="30" spans="1:8">
      <c r="A30" s="275" t="s">
        <v>83</v>
      </c>
      <c r="B30" s="121"/>
      <c r="C30" s="121"/>
      <c r="D30" s="121"/>
      <c r="E30" s="121"/>
      <c r="F30" s="121"/>
      <c r="G30" s="121"/>
      <c r="H30" s="272"/>
    </row>
    <row r="31" spans="1:8">
      <c r="A31" s="275" t="s">
        <v>84</v>
      </c>
      <c r="B31" s="121"/>
      <c r="C31" s="121"/>
      <c r="D31" s="121"/>
      <c r="E31" s="121"/>
      <c r="F31" s="121"/>
      <c r="G31" s="121"/>
      <c r="H31" s="272"/>
    </row>
    <row r="32" spans="1:8">
      <c r="A32" s="275" t="s">
        <v>85</v>
      </c>
      <c r="B32" s="121"/>
      <c r="C32" s="121"/>
      <c r="D32" s="121"/>
      <c r="E32" s="121"/>
      <c r="F32" s="121"/>
      <c r="G32" s="121"/>
      <c r="H32" s="272"/>
    </row>
    <row r="33" spans="1:8">
      <c r="A33" s="275" t="s">
        <v>86</v>
      </c>
      <c r="B33" s="121"/>
      <c r="C33" s="121"/>
      <c r="D33" s="121"/>
      <c r="E33" s="121"/>
      <c r="F33" s="121"/>
      <c r="G33" s="121"/>
      <c r="H33" s="272"/>
    </row>
    <row r="34" spans="1:8">
      <c r="A34" s="275" t="s">
        <v>87</v>
      </c>
      <c r="B34" s="121"/>
      <c r="C34" s="121"/>
      <c r="D34" s="121"/>
      <c r="E34" s="121"/>
      <c r="F34" s="121"/>
      <c r="G34" s="121"/>
      <c r="H34" s="272"/>
    </row>
    <row r="35" spans="1:8">
      <c r="A35" s="271" t="s">
        <v>88</v>
      </c>
      <c r="B35" s="121"/>
      <c r="C35" s="121"/>
      <c r="D35" s="121"/>
      <c r="E35" s="121"/>
      <c r="F35" s="121"/>
      <c r="G35" s="121"/>
      <c r="H35" s="272"/>
    </row>
    <row r="36" spans="1:8">
      <c r="A36" s="275" t="s">
        <v>89</v>
      </c>
      <c r="B36" s="121"/>
      <c r="C36" s="121"/>
      <c r="D36" s="121"/>
      <c r="E36" s="121"/>
      <c r="F36" s="121"/>
      <c r="G36" s="121"/>
      <c r="H36" s="272"/>
    </row>
    <row r="37" spans="1:8">
      <c r="A37" s="275" t="s">
        <v>90</v>
      </c>
      <c r="B37" s="121"/>
      <c r="C37" s="121"/>
      <c r="D37" s="121"/>
      <c r="E37" s="121"/>
      <c r="F37" s="121"/>
      <c r="G37" s="121"/>
      <c r="H37" s="272"/>
    </row>
    <row r="38" spans="1:8">
      <c r="A38" s="275" t="s">
        <v>91</v>
      </c>
      <c r="B38" s="121"/>
      <c r="C38" s="121"/>
      <c r="D38" s="121"/>
      <c r="E38" s="121"/>
      <c r="F38" s="121"/>
      <c r="G38" s="121"/>
      <c r="H38" s="272"/>
    </row>
    <row r="39" spans="1:8">
      <c r="A39" s="275" t="s">
        <v>92</v>
      </c>
      <c r="B39" s="121"/>
      <c r="C39" s="121"/>
      <c r="D39" s="121"/>
      <c r="E39" s="121"/>
      <c r="F39" s="121"/>
      <c r="G39" s="121"/>
      <c r="H39" s="272"/>
    </row>
    <row r="40" spans="1:8">
      <c r="A40" s="275" t="s">
        <v>93</v>
      </c>
      <c r="B40" s="121"/>
      <c r="C40" s="121"/>
      <c r="D40" s="121"/>
      <c r="E40" s="121"/>
      <c r="F40" s="121"/>
      <c r="G40" s="121"/>
      <c r="H40" s="272"/>
    </row>
    <row r="41" spans="1:8">
      <c r="A41" s="275" t="s">
        <v>94</v>
      </c>
      <c r="B41" s="121"/>
      <c r="C41" s="121"/>
      <c r="D41" s="121"/>
      <c r="E41" s="121"/>
      <c r="F41" s="121"/>
      <c r="G41" s="121"/>
      <c r="H41" s="272"/>
    </row>
    <row r="42" spans="1:8">
      <c r="A42" s="277" t="s">
        <v>95</v>
      </c>
      <c r="B42" s="121"/>
      <c r="C42" s="121"/>
      <c r="D42" s="121"/>
      <c r="E42" s="121"/>
      <c r="F42" s="121"/>
      <c r="G42" s="121"/>
      <c r="H42" s="272"/>
    </row>
    <row r="43" spans="1:8" ht="15.75">
      <c r="A43" s="278" t="s">
        <v>96</v>
      </c>
      <c r="B43" s="279"/>
      <c r="C43" s="279"/>
      <c r="D43" s="279"/>
      <c r="E43" s="279"/>
      <c r="F43" s="279"/>
      <c r="G43" s="279"/>
      <c r="H43" s="28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Y20"/>
  <sheetViews>
    <sheetView workbookViewId="0">
      <selection activeCell="D7" sqref="D7"/>
    </sheetView>
  </sheetViews>
  <sheetFormatPr defaultColWidth="9.140625" defaultRowHeight="15" customHeight="1"/>
  <cols>
    <col min="1" max="1" width="12.28515625" style="11" customWidth="1"/>
    <col min="2" max="2" width="24.28515625" style="11" customWidth="1"/>
    <col min="3" max="3" width="13.85546875" style="11" customWidth="1"/>
    <col min="4" max="4" width="7.5703125" style="11" customWidth="1"/>
    <col min="5" max="5" width="24" style="11" customWidth="1"/>
    <col min="6" max="6" width="12.5703125" style="11" customWidth="1"/>
    <col min="7" max="7" width="4.28515625" style="11" customWidth="1"/>
    <col min="8" max="8" width="14" style="11" customWidth="1"/>
    <col min="9" max="9" width="13.7109375" style="11" customWidth="1"/>
    <col min="10" max="10" width="10.42578125" style="11" customWidth="1"/>
    <col min="11" max="11" width="8.140625" style="11" customWidth="1"/>
    <col min="12" max="12" width="12.5703125" style="11" customWidth="1"/>
    <col min="13" max="13" width="8" style="11" customWidth="1"/>
    <col min="14" max="14" width="13" style="11" customWidth="1"/>
    <col min="15" max="15" width="12.28515625" style="11" customWidth="1"/>
    <col min="16" max="16" width="11.140625" style="11" customWidth="1"/>
    <col min="17" max="17" width="11.28515625" style="11" customWidth="1"/>
    <col min="18" max="18" width="10.140625" style="11" customWidth="1"/>
    <col min="19" max="20" width="10.5703125" style="11" customWidth="1"/>
    <col min="21" max="21" width="9.85546875" style="11" customWidth="1"/>
    <col min="22" max="23" width="8.85546875" style="11" hidden="1" customWidth="1"/>
    <col min="24" max="24" width="11.28515625" style="11" hidden="1" customWidth="1"/>
    <col min="25" max="25" width="9.140625" style="11" hidden="1" customWidth="1"/>
    <col min="26" max="27" width="9.140625" style="11" customWidth="1"/>
    <col min="28" max="32" width="9.140625" style="11"/>
    <col min="33" max="33" width="11.7109375" style="11" customWidth="1"/>
    <col min="34" max="34" width="9.140625" style="11"/>
    <col min="35" max="36" width="11.7109375" style="11" customWidth="1"/>
    <col min="37" max="16384" width="9.140625" style="11"/>
  </cols>
  <sheetData>
    <row r="1" spans="2:14" ht="33.75" customHeight="1">
      <c r="B1" s="221" t="s">
        <v>97</v>
      </c>
      <c r="C1" s="312" t="s">
        <v>98</v>
      </c>
      <c r="D1" s="312"/>
      <c r="E1" s="312"/>
      <c r="F1" s="312"/>
      <c r="G1" s="312"/>
      <c r="H1" s="312"/>
      <c r="I1" s="312"/>
      <c r="J1" s="312"/>
      <c r="K1" s="312"/>
      <c r="L1" s="312"/>
    </row>
    <row r="2" spans="2:14" ht="51.75" customHeight="1">
      <c r="B2" s="316" t="s">
        <v>99</v>
      </c>
      <c r="C2" s="316"/>
      <c r="D2" s="316"/>
      <c r="E2" s="316"/>
      <c r="F2" s="316"/>
      <c r="G2" s="316"/>
      <c r="H2" s="316"/>
      <c r="I2" s="316"/>
      <c r="J2" s="316"/>
      <c r="K2" s="316"/>
      <c r="L2" s="316"/>
    </row>
    <row r="3" spans="2:14" ht="45.75" customHeight="1">
      <c r="B3" s="209"/>
      <c r="C3" s="310" t="s">
        <v>100</v>
      </c>
      <c r="D3" s="310"/>
      <c r="E3" s="310"/>
      <c r="F3" s="310"/>
      <c r="G3" s="310"/>
      <c r="H3" s="310"/>
      <c r="I3" s="310"/>
      <c r="J3" s="310"/>
      <c r="K3" s="310"/>
      <c r="L3" s="209"/>
    </row>
    <row r="4" spans="2:14" ht="31.5" customHeight="1">
      <c r="B4" s="209"/>
      <c r="C4" s="209"/>
      <c r="D4" s="209"/>
      <c r="E4" s="209"/>
      <c r="F4" s="209"/>
      <c r="G4" s="209"/>
      <c r="H4" s="209"/>
      <c r="I4" s="209"/>
      <c r="J4" s="209"/>
      <c r="K4" s="209"/>
      <c r="L4" s="209"/>
    </row>
    <row r="5" spans="2:14" ht="31.5" customHeight="1">
      <c r="B5" s="209"/>
      <c r="C5" s="311" t="s">
        <v>101</v>
      </c>
      <c r="D5" s="311"/>
      <c r="E5" s="311"/>
      <c r="F5" s="311"/>
      <c r="G5" s="311"/>
      <c r="H5" s="311"/>
      <c r="I5" s="311"/>
      <c r="J5" s="311"/>
      <c r="K5" s="311"/>
      <c r="L5" s="209"/>
    </row>
    <row r="6" spans="2:14" ht="20.25" customHeight="1">
      <c r="B6" s="209"/>
      <c r="C6" s="210" t="s">
        <v>102</v>
      </c>
      <c r="D6" s="213">
        <v>2023</v>
      </c>
      <c r="E6" s="211"/>
      <c r="F6" s="211"/>
      <c r="G6" s="211"/>
      <c r="H6" s="209"/>
      <c r="I6" s="212" t="s">
        <v>103</v>
      </c>
      <c r="J6" s="218" t="s">
        <v>112</v>
      </c>
      <c r="K6" s="209"/>
      <c r="L6" s="209"/>
    </row>
    <row r="7" spans="2:14" ht="21" customHeight="1">
      <c r="B7" s="209"/>
      <c r="C7" s="209"/>
      <c r="D7" s="209"/>
      <c r="E7" s="209"/>
      <c r="F7" s="209"/>
      <c r="G7" s="209"/>
      <c r="H7" s="209"/>
      <c r="I7" s="209"/>
      <c r="J7" s="209"/>
      <c r="K7" s="209"/>
      <c r="L7" s="209"/>
    </row>
    <row r="8" spans="2:14" ht="55.5" customHeight="1">
      <c r="N8" s="313" t="s">
        <v>105</v>
      </c>
    </row>
    <row r="9" spans="2:14" ht="15" customHeight="1">
      <c r="B9" s="214" t="s">
        <v>106</v>
      </c>
      <c r="N9" s="314"/>
    </row>
    <row r="10" spans="2:14" ht="15" customHeight="1">
      <c r="B10" s="214" t="s">
        <v>107</v>
      </c>
      <c r="N10" s="314"/>
    </row>
    <row r="11" spans="2:14" ht="15" customHeight="1">
      <c r="B11" s="214" t="s">
        <v>108</v>
      </c>
      <c r="N11" s="315"/>
    </row>
    <row r="12" spans="2:14" ht="15" customHeight="1">
      <c r="B12" s="214" t="s">
        <v>109</v>
      </c>
    </row>
    <row r="13" spans="2:14" ht="15" customHeight="1">
      <c r="B13" s="214" t="s">
        <v>110</v>
      </c>
      <c r="N13" s="149"/>
    </row>
    <row r="14" spans="2:14" ht="15" customHeight="1">
      <c r="B14" s="214" t="s">
        <v>111</v>
      </c>
      <c r="N14" s="150"/>
    </row>
    <row r="15" spans="2:14" ht="15" customHeight="1">
      <c r="B15" s="214" t="s">
        <v>104</v>
      </c>
      <c r="N15" s="28"/>
    </row>
    <row r="16" spans="2:14" ht="15" customHeight="1">
      <c r="B16" s="214" t="s">
        <v>112</v>
      </c>
      <c r="N16" s="220"/>
    </row>
    <row r="17" spans="2:14" ht="15" customHeight="1">
      <c r="B17" s="214" t="s">
        <v>113</v>
      </c>
      <c r="N17" s="215"/>
    </row>
    <row r="18" spans="2:14" ht="15" customHeight="1">
      <c r="B18" s="214" t="s">
        <v>114</v>
      </c>
    </row>
    <row r="19" spans="2:14" ht="15" customHeight="1">
      <c r="B19" s="214" t="s">
        <v>115</v>
      </c>
    </row>
    <row r="20" spans="2:14" ht="15" customHeight="1">
      <c r="B20" s="214" t="s">
        <v>116</v>
      </c>
    </row>
  </sheetData>
  <mergeCells count="5">
    <mergeCell ref="C3:K3"/>
    <mergeCell ref="C5:K5"/>
    <mergeCell ref="C1:L1"/>
    <mergeCell ref="N8:N11"/>
    <mergeCell ref="B2:L2"/>
  </mergeCells>
  <phoneticPr fontId="5" type="noConversion"/>
  <conditionalFormatting sqref="N16">
    <cfRule type="expression" dxfId="54" priority="1">
      <formula>$C13&lt;&gt;""</formula>
    </cfRule>
  </conditionalFormatting>
  <dataValidations count="6">
    <dataValidation type="list" allowBlank="1" showInputMessage="1" showErrorMessage="1" sqref="J6" xr:uid="{00000000-0002-0000-0200-000000000000}">
      <formula1>$B$9:$B$20</formula1>
    </dataValidation>
    <dataValidation allowBlank="1" showInputMessage="1" showErrorMessage="1" promptTitle="Error" prompt="A cell will turn red when there is an input that will cause an error in the calculations." sqref="N17" xr:uid="{00000000-0002-0000-0200-000001000000}"/>
    <dataValidation allowBlank="1" showInputMessage="1" showErrorMessage="1" promptTitle="Optional Data Entry" prompt="Data entered into a cell with a light green background will be used in place of optional calculated data." sqref="N16" xr:uid="{00000000-0002-0000-0200-000002000000}"/>
    <dataValidation allowBlank="1" showInputMessage="1" showErrorMessage="1" promptTitle="Calculated Cells" prompt="Cells with a light yellow background show calculated data. These cells do not allow information entry." sqref="N15" xr:uid="{00000000-0002-0000-0200-000003000000}"/>
    <dataValidation allowBlank="1" showInputMessage="1" showErrorMessage="1" promptTitle="Drop Down" prompt="Drop down menus are used to enter data into cells with a light blue background." sqref="N14" xr:uid="{00000000-0002-0000-0200-000004000000}"/>
    <dataValidation allowBlank="1" showInputMessage="1" showErrorMessage="1" promptTitle="Input Cells" prompt="User information can be entered into cells that have white background color." sqref="N13" xr:uid="{00000000-0002-0000-0200-000005000000}"/>
  </dataValidations>
  <pageMargins left="0.25" right="0.25" top="0.75" bottom="0.75" header="0.3" footer="0.3"/>
  <pageSetup scale="54" fitToHeight="0" orientation="landscape" blackAndWhite="1"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Y86"/>
  <sheetViews>
    <sheetView workbookViewId="0">
      <selection activeCell="C6" sqref="C6"/>
    </sheetView>
  </sheetViews>
  <sheetFormatPr defaultColWidth="9.140625" defaultRowHeight="15" customHeight="1"/>
  <cols>
    <col min="1" max="1" width="3.42578125" style="11" customWidth="1"/>
    <col min="2" max="2" width="20.7109375" style="11" customWidth="1"/>
    <col min="3" max="3" width="13.85546875" style="11" customWidth="1"/>
    <col min="4" max="4" width="4.85546875" style="11" customWidth="1"/>
    <col min="5" max="5" width="24" style="11" customWidth="1"/>
    <col min="6" max="6" width="12.5703125" style="11" customWidth="1"/>
    <col min="7" max="7" width="4.28515625" style="11" customWidth="1"/>
    <col min="8" max="8" width="21.140625" style="11" customWidth="1"/>
    <col min="9" max="9" width="13.7109375" style="11" customWidth="1"/>
    <col min="10" max="10" width="4.7109375" style="11" customWidth="1"/>
    <col min="11" max="11" width="22.85546875" style="11" customWidth="1"/>
    <col min="12" max="12" width="12.5703125" style="11" customWidth="1"/>
    <col min="13" max="13" width="8" style="11" customWidth="1"/>
    <col min="14" max="14" width="17.85546875" style="11" customWidth="1"/>
    <col min="15" max="15" width="12.28515625" style="11" customWidth="1"/>
    <col min="16" max="16" width="11.140625" style="11" customWidth="1"/>
    <col min="17" max="17" width="11.28515625" style="11" customWidth="1"/>
    <col min="18" max="18" width="10.140625" style="11" customWidth="1"/>
    <col min="19" max="20" width="10.5703125" style="11" customWidth="1"/>
    <col min="21" max="21" width="9.85546875" style="11" customWidth="1"/>
    <col min="22" max="23" width="8.85546875" style="11" hidden="1" customWidth="1"/>
    <col min="24" max="24" width="11.28515625" style="11" hidden="1" customWidth="1"/>
    <col min="25" max="25" width="9.140625" style="11" hidden="1" customWidth="1"/>
    <col min="26" max="27" width="9.140625" style="11" customWidth="1"/>
    <col min="28" max="32" width="9.140625" style="11"/>
    <col min="33" max="33" width="11.7109375" style="11" customWidth="1"/>
    <col min="34" max="34" width="9.140625" style="11"/>
    <col min="35" max="36" width="11.7109375" style="11" customWidth="1"/>
    <col min="37" max="16384" width="9.140625" style="11"/>
  </cols>
  <sheetData>
    <row r="1" spans="1:20" s="216" customFormat="1" ht="15" customHeight="1">
      <c r="A1" s="217" t="s">
        <v>117</v>
      </c>
    </row>
    <row r="2" spans="1:20" ht="41.25" customHeight="1">
      <c r="B2" s="317" t="str">
        <f>Title!C3</f>
        <v>Cooperative Name</v>
      </c>
      <c r="C2" s="318"/>
      <c r="D2" s="318"/>
      <c r="E2" s="318"/>
      <c r="F2" s="318"/>
      <c r="G2" s="318"/>
      <c r="H2" s="318"/>
      <c r="I2" s="318"/>
      <c r="J2" s="318"/>
      <c r="K2" s="318"/>
      <c r="L2" s="318"/>
      <c r="M2" s="356" t="s">
        <v>261</v>
      </c>
      <c r="N2" s="356"/>
      <c r="O2" s="356"/>
      <c r="P2" s="356"/>
      <c r="Q2" s="356"/>
      <c r="R2" s="356"/>
      <c r="S2" s="356"/>
      <c r="T2" s="356"/>
    </row>
    <row r="3" spans="1:20" ht="22.5" customHeight="1">
      <c r="B3" s="317"/>
      <c r="C3" s="318"/>
      <c r="D3" s="318"/>
      <c r="E3" s="318"/>
      <c r="F3" s="318"/>
      <c r="G3" s="318"/>
      <c r="H3" s="318"/>
      <c r="I3" s="318"/>
      <c r="J3" s="318"/>
      <c r="K3" s="318"/>
      <c r="L3" s="318"/>
      <c r="M3" s="356"/>
      <c r="N3" s="356"/>
      <c r="O3" s="356"/>
      <c r="P3" s="356"/>
      <c r="Q3" s="356"/>
      <c r="R3" s="356"/>
      <c r="S3" s="356"/>
      <c r="T3" s="356"/>
    </row>
    <row r="4" spans="1:20" ht="21.75" customHeight="1">
      <c r="B4" s="326" t="str">
        <f>"Beginning Balance Sheet as of " &amp; Title!J6 &amp; ", " &amp;Title!D6</f>
        <v>Beginning Balance Sheet as of Aug, 2023</v>
      </c>
      <c r="C4" s="327"/>
      <c r="D4" s="327"/>
      <c r="E4" s="327"/>
      <c r="F4" s="328"/>
      <c r="H4" s="326" t="s">
        <v>118</v>
      </c>
      <c r="I4" s="327"/>
      <c r="J4" s="327"/>
      <c r="K4" s="327"/>
      <c r="L4" s="328"/>
      <c r="N4" s="358" t="s">
        <v>119</v>
      </c>
      <c r="O4" s="358"/>
      <c r="P4" s="358"/>
      <c r="Q4" s="358"/>
      <c r="R4" s="358"/>
      <c r="S4" s="358"/>
      <c r="T4" s="358"/>
    </row>
    <row r="5" spans="1:20" ht="18" customHeight="1">
      <c r="B5" s="329" t="s">
        <v>120</v>
      </c>
      <c r="C5" s="329"/>
      <c r="D5" s="87"/>
      <c r="E5" s="330" t="s">
        <v>121</v>
      </c>
      <c r="F5" s="330"/>
      <c r="H5" s="330" t="s">
        <v>120</v>
      </c>
      <c r="I5" s="330"/>
      <c r="J5" s="87"/>
      <c r="K5" s="330" t="s">
        <v>121</v>
      </c>
      <c r="L5" s="330"/>
      <c r="N5" s="354" t="s">
        <v>122</v>
      </c>
      <c r="O5" s="355" t="s">
        <v>123</v>
      </c>
      <c r="P5" s="354" t="s">
        <v>124</v>
      </c>
      <c r="Q5" s="354" t="s">
        <v>125</v>
      </c>
      <c r="R5" s="354" t="s">
        <v>126</v>
      </c>
      <c r="S5" s="355" t="s">
        <v>127</v>
      </c>
      <c r="T5" s="355" t="s">
        <v>128</v>
      </c>
    </row>
    <row r="6" spans="1:20" ht="15" customHeight="1">
      <c r="B6" s="28" t="s">
        <v>129</v>
      </c>
      <c r="C6" s="55"/>
      <c r="D6" s="64"/>
      <c r="E6" s="28" t="s">
        <v>130</v>
      </c>
      <c r="F6" s="28">
        <f>C56</f>
        <v>0</v>
      </c>
      <c r="H6" s="28" t="s">
        <v>129</v>
      </c>
      <c r="I6" s="28">
        <f>'Cash Flow'!M7</f>
        <v>0</v>
      </c>
      <c r="J6" s="64"/>
      <c r="K6" s="28" t="s">
        <v>130</v>
      </c>
      <c r="L6" s="28">
        <f>E56</f>
        <v>0</v>
      </c>
      <c r="N6" s="354"/>
      <c r="O6" s="355"/>
      <c r="P6" s="354"/>
      <c r="Q6" s="354"/>
      <c r="R6" s="354"/>
      <c r="S6" s="355"/>
      <c r="T6" s="355"/>
    </row>
    <row r="7" spans="1:20" ht="15" customHeight="1">
      <c r="B7" s="28" t="s">
        <v>131</v>
      </c>
      <c r="C7" s="28">
        <f>C41</f>
        <v>0</v>
      </c>
      <c r="D7" s="64"/>
      <c r="E7" s="28" t="s">
        <v>132</v>
      </c>
      <c r="F7" s="28">
        <f>V46</f>
        <v>0</v>
      </c>
      <c r="H7" s="28" t="s">
        <v>131</v>
      </c>
      <c r="I7" s="28">
        <f>E41</f>
        <v>0</v>
      </c>
      <c r="J7" s="64"/>
      <c r="K7" s="28" t="s">
        <v>132</v>
      </c>
      <c r="L7" s="28">
        <f>'Cash Flow'!O61</f>
        <v>0</v>
      </c>
      <c r="N7" s="28" t="s">
        <v>133</v>
      </c>
      <c r="O7" s="206">
        <f>Grocery!$N$7</f>
        <v>0</v>
      </c>
      <c r="P7" s="206">
        <f>Grocery!$N$8</f>
        <v>0</v>
      </c>
      <c r="Q7" s="206">
        <f>Grocery!$N$9</f>
        <v>0</v>
      </c>
      <c r="R7" s="206">
        <f>Grocery!$N$10</f>
        <v>0</v>
      </c>
      <c r="S7" s="206">
        <f>Grocery!$N$11</f>
        <v>0</v>
      </c>
      <c r="T7" s="206">
        <f>Grocery!$N$13</f>
        <v>0</v>
      </c>
    </row>
    <row r="8" spans="1:20" ht="15" customHeight="1">
      <c r="B8" s="28" t="s">
        <v>134</v>
      </c>
      <c r="C8" s="28">
        <f>C71</f>
        <v>0</v>
      </c>
      <c r="D8" s="64"/>
      <c r="E8" s="28" t="s">
        <v>135</v>
      </c>
      <c r="F8" s="28">
        <f>W46</f>
        <v>0</v>
      </c>
      <c r="H8" s="28" t="s">
        <v>134</v>
      </c>
      <c r="I8" s="28">
        <f>E71</f>
        <v>0</v>
      </c>
      <c r="J8" s="64"/>
      <c r="K8" s="28" t="s">
        <v>135</v>
      </c>
      <c r="L8" s="28">
        <f>'Cash Flow'!P61</f>
        <v>0</v>
      </c>
      <c r="N8" s="28" t="s">
        <v>136</v>
      </c>
      <c r="O8" s="206">
        <f>Produce!$N$7</f>
        <v>0</v>
      </c>
      <c r="P8" s="206">
        <f>Produce!$N$8</f>
        <v>0</v>
      </c>
      <c r="Q8" s="206">
        <f>Produce!$N$9</f>
        <v>0</v>
      </c>
      <c r="R8" s="206">
        <f>Produce!$N$10</f>
        <v>0</v>
      </c>
      <c r="S8" s="206">
        <f>Produce!$N$11</f>
        <v>0</v>
      </c>
      <c r="T8" s="206">
        <f>Produce!$N$13</f>
        <v>0</v>
      </c>
    </row>
    <row r="9" spans="1:20" ht="15" customHeight="1">
      <c r="B9" s="55"/>
      <c r="C9" s="55"/>
      <c r="D9" s="64"/>
      <c r="E9" s="28" t="s">
        <v>137</v>
      </c>
      <c r="F9" s="28">
        <f>X46</f>
        <v>0</v>
      </c>
      <c r="H9" s="55"/>
      <c r="I9" s="55"/>
      <c r="J9" s="64"/>
      <c r="K9" s="28" t="s">
        <v>137</v>
      </c>
      <c r="L9" s="55"/>
      <c r="N9" s="28" t="s">
        <v>138</v>
      </c>
      <c r="O9" s="206">
        <f>Meat!$N$7</f>
        <v>0</v>
      </c>
      <c r="P9" s="206">
        <f>Meat!$N$8</f>
        <v>0</v>
      </c>
      <c r="Q9" s="206">
        <f>Meat!$N$9</f>
        <v>0</v>
      </c>
      <c r="R9" s="206">
        <f>Meat!$N$10</f>
        <v>0</v>
      </c>
      <c r="S9" s="206">
        <f>Meat!$N$11</f>
        <v>0</v>
      </c>
      <c r="T9" s="206">
        <f>Meat!$N$13</f>
        <v>0</v>
      </c>
    </row>
    <row r="10" spans="1:20" ht="15" customHeight="1">
      <c r="B10" s="80"/>
      <c r="C10" s="80"/>
      <c r="D10" s="64"/>
      <c r="E10" s="28" t="s">
        <v>139</v>
      </c>
      <c r="F10" s="65">
        <f>R49</f>
        <v>0</v>
      </c>
      <c r="H10" s="80"/>
      <c r="I10" s="80"/>
      <c r="J10" s="64"/>
      <c r="K10" s="28" t="s">
        <v>139</v>
      </c>
      <c r="L10" s="65">
        <f>SUM('Cash Flow'!M29:M43)</f>
        <v>0</v>
      </c>
      <c r="N10" s="28" t="s">
        <v>140</v>
      </c>
      <c r="O10" s="206">
        <f>Dairy!$N$7</f>
        <v>0</v>
      </c>
      <c r="P10" s="206">
        <f>Dairy!$N$8</f>
        <v>0</v>
      </c>
      <c r="Q10" s="206">
        <f>Dairy!$N$9</f>
        <v>0</v>
      </c>
      <c r="R10" s="206">
        <f>Dairy!$N$10</f>
        <v>0</v>
      </c>
      <c r="S10" s="206">
        <f>Dairy!$N$11</f>
        <v>0</v>
      </c>
      <c r="T10" s="206">
        <f>Dairy!$N$13</f>
        <v>0</v>
      </c>
    </row>
    <row r="11" spans="1:20" ht="15" customHeight="1">
      <c r="B11" s="80"/>
      <c r="C11" s="80"/>
      <c r="D11" s="64"/>
      <c r="E11" s="28" t="s">
        <v>141</v>
      </c>
      <c r="F11" s="65">
        <f>O64</f>
        <v>0</v>
      </c>
      <c r="H11" s="80"/>
      <c r="I11" s="80"/>
      <c r="J11" s="64"/>
      <c r="K11" s="28" t="s">
        <v>141</v>
      </c>
      <c r="L11" s="65">
        <f>P64</f>
        <v>0</v>
      </c>
      <c r="N11" s="28" t="s">
        <v>142</v>
      </c>
      <c r="O11" s="206">
        <f>Bakery!$N$7</f>
        <v>0</v>
      </c>
      <c r="P11" s="206">
        <f>Bakery!$N$8</f>
        <v>0</v>
      </c>
      <c r="Q11" s="206">
        <f>Bakery!$N$9</f>
        <v>0</v>
      </c>
      <c r="R11" s="206">
        <f>Bakery!$N$10</f>
        <v>0</v>
      </c>
      <c r="S11" s="206">
        <f>Bakery!$N$11</f>
        <v>0</v>
      </c>
      <c r="T11" s="206">
        <f>Bakery!$N$13</f>
        <v>0</v>
      </c>
    </row>
    <row r="12" spans="1:20" ht="15" customHeight="1" thickBot="1">
      <c r="B12" s="81"/>
      <c r="C12" s="81"/>
      <c r="D12" s="64"/>
      <c r="E12" s="81"/>
      <c r="F12" s="81"/>
      <c r="H12" s="81"/>
      <c r="I12" s="81"/>
      <c r="J12" s="64"/>
      <c r="K12" s="81"/>
      <c r="L12" s="81"/>
      <c r="N12" s="28" t="s">
        <v>143</v>
      </c>
      <c r="O12" s="206">
        <f>Deli!$N$7</f>
        <v>0</v>
      </c>
      <c r="P12" s="206">
        <f>Deli!$N$8</f>
        <v>0</v>
      </c>
      <c r="Q12" s="206">
        <f>Deli!$N$9</f>
        <v>0</v>
      </c>
      <c r="R12" s="206">
        <f>Deli!$N$10</f>
        <v>0</v>
      </c>
      <c r="S12" s="206">
        <f>Deli!$N$11</f>
        <v>0</v>
      </c>
      <c r="T12" s="206">
        <f>Deli!$N$13</f>
        <v>0</v>
      </c>
    </row>
    <row r="13" spans="1:20" ht="15" customHeight="1" thickTop="1">
      <c r="B13" s="66" t="s">
        <v>144</v>
      </c>
      <c r="C13" s="61">
        <f>SUM(C6:C12)</f>
        <v>0</v>
      </c>
      <c r="D13" s="64"/>
      <c r="E13" s="66" t="s">
        <v>145</v>
      </c>
      <c r="F13" s="61">
        <f>SUM(F6:F12)</f>
        <v>0</v>
      </c>
      <c r="H13" s="66" t="s">
        <v>144</v>
      </c>
      <c r="I13" s="61">
        <f>SUM(I6:I12)</f>
        <v>0</v>
      </c>
      <c r="J13" s="64"/>
      <c r="K13" s="66" t="s">
        <v>145</v>
      </c>
      <c r="L13" s="61">
        <f>SUM(L6:L12)</f>
        <v>0</v>
      </c>
      <c r="N13" s="28" t="s">
        <v>146</v>
      </c>
      <c r="O13" s="206">
        <f>'Personal Care'!$N$7</f>
        <v>0</v>
      </c>
      <c r="P13" s="206">
        <f>'Personal Care'!$N$8</f>
        <v>0</v>
      </c>
      <c r="Q13" s="206">
        <f>'Personal Care'!$N$9</f>
        <v>0</v>
      </c>
      <c r="R13" s="206">
        <f>'Personal Care'!$N$10</f>
        <v>0</v>
      </c>
      <c r="S13" s="206">
        <f>'Personal Care'!$N$11</f>
        <v>0</v>
      </c>
      <c r="T13" s="206">
        <f>'Personal Care'!$N$13</f>
        <v>0</v>
      </c>
    </row>
    <row r="14" spans="1:20" ht="15" customHeight="1">
      <c r="B14" s="151"/>
      <c r="C14" s="152"/>
      <c r="D14" s="64"/>
      <c r="E14" s="152"/>
      <c r="F14" s="153"/>
      <c r="H14" s="151"/>
      <c r="I14" s="152"/>
      <c r="J14" s="64"/>
      <c r="K14" s="152"/>
      <c r="L14" s="153"/>
      <c r="N14" s="28" t="s">
        <v>147</v>
      </c>
      <c r="O14" s="206">
        <f>'NonGrocery(Paper)'!$N$7</f>
        <v>0</v>
      </c>
      <c r="P14" s="206">
        <f>'NonGrocery(Paper)'!$N$8</f>
        <v>0</v>
      </c>
      <c r="Q14" s="206">
        <f>'NonGrocery(Paper)'!$N$9</f>
        <v>0</v>
      </c>
      <c r="R14" s="206">
        <f>'NonGrocery(Paper)'!$N$10</f>
        <v>0</v>
      </c>
      <c r="S14" s="206">
        <f>'NonGrocery(Paper)'!$N$11</f>
        <v>0</v>
      </c>
      <c r="T14" s="206">
        <f>'NonGrocery(Paper)'!$N$13</f>
        <v>0</v>
      </c>
    </row>
    <row r="15" spans="1:20" ht="18" customHeight="1" thickBot="1">
      <c r="B15" s="329" t="s">
        <v>148</v>
      </c>
      <c r="C15" s="329"/>
      <c r="D15" s="87"/>
      <c r="E15" s="329" t="s">
        <v>149</v>
      </c>
      <c r="F15" s="329"/>
      <c r="H15" s="329" t="s">
        <v>148</v>
      </c>
      <c r="I15" s="329"/>
      <c r="J15" s="87"/>
      <c r="K15" s="329" t="s">
        <v>149</v>
      </c>
      <c r="L15" s="329"/>
      <c r="N15" s="65" t="s">
        <v>150</v>
      </c>
      <c r="O15" s="206">
        <f>Spare!$N$7</f>
        <v>0</v>
      </c>
      <c r="P15" s="206">
        <f>Spare!$N$8</f>
        <v>0</v>
      </c>
      <c r="Q15" s="206">
        <f>Spare!$N$9</f>
        <v>0</v>
      </c>
      <c r="R15" s="206">
        <f>Spare!$N$10</f>
        <v>0</v>
      </c>
      <c r="S15" s="206">
        <f>Spare!$N$11</f>
        <v>0</v>
      </c>
      <c r="T15" s="206">
        <f>Spare!$N$13</f>
        <v>0</v>
      </c>
    </row>
    <row r="16" spans="1:20" ht="15" customHeight="1" thickBot="1">
      <c r="B16" s="28" t="s">
        <v>151</v>
      </c>
      <c r="C16" s="28">
        <f>I41</f>
        <v>0</v>
      </c>
      <c r="D16" s="64"/>
      <c r="E16" s="28" t="s">
        <v>152</v>
      </c>
      <c r="F16" s="28">
        <f>Y46</f>
        <v>0</v>
      </c>
      <c r="H16" s="28" t="s">
        <v>151</v>
      </c>
      <c r="I16" s="28">
        <f>K41</f>
        <v>0</v>
      </c>
      <c r="J16" s="64"/>
      <c r="K16" s="28" t="s">
        <v>153</v>
      </c>
      <c r="L16" s="28">
        <f>'Cash Flow'!R61-L9</f>
        <v>0</v>
      </c>
      <c r="N16" s="183" t="s">
        <v>154</v>
      </c>
      <c r="O16" s="207">
        <f>SUM(O7:O15)</f>
        <v>0</v>
      </c>
      <c r="P16" s="208">
        <f t="shared" ref="P16:T16" si="0">SUM(P7:P15)</f>
        <v>0</v>
      </c>
      <c r="Q16" s="208">
        <f t="shared" si="0"/>
        <v>0</v>
      </c>
      <c r="R16" s="208">
        <f t="shared" si="0"/>
        <v>0</v>
      </c>
      <c r="S16" s="208">
        <f t="shared" si="0"/>
        <v>0</v>
      </c>
      <c r="T16" s="208">
        <f t="shared" si="0"/>
        <v>0</v>
      </c>
    </row>
    <row r="17" spans="2:25" ht="15" customHeight="1">
      <c r="B17" s="28" t="s">
        <v>155</v>
      </c>
      <c r="C17" s="28">
        <f>I56</f>
        <v>0</v>
      </c>
      <c r="D17" s="64"/>
      <c r="E17" s="55"/>
      <c r="F17" s="55"/>
      <c r="H17" s="28" t="s">
        <v>155</v>
      </c>
      <c r="I17" s="28">
        <f>K56</f>
        <v>0</v>
      </c>
      <c r="J17" s="64"/>
      <c r="K17" s="55"/>
      <c r="L17" s="55"/>
    </row>
    <row r="18" spans="2:25" ht="15" customHeight="1">
      <c r="B18" s="28" t="s">
        <v>156</v>
      </c>
      <c r="C18" s="28">
        <f>I71</f>
        <v>0</v>
      </c>
      <c r="D18" s="64"/>
      <c r="E18" s="55"/>
      <c r="F18" s="55"/>
      <c r="H18" s="28" t="s">
        <v>156</v>
      </c>
      <c r="I18" s="28">
        <f>K71</f>
        <v>0</v>
      </c>
      <c r="J18" s="64"/>
      <c r="K18" s="55"/>
      <c r="L18" s="55"/>
    </row>
    <row r="19" spans="2:25" ht="15" customHeight="1" thickBot="1">
      <c r="B19" s="67" t="s">
        <v>157</v>
      </c>
      <c r="C19" s="67">
        <f>I86</f>
        <v>0</v>
      </c>
      <c r="D19" s="64"/>
      <c r="E19" s="81"/>
      <c r="F19" s="81"/>
      <c r="H19" s="67" t="s">
        <v>157</v>
      </c>
      <c r="I19" s="67">
        <f>K86</f>
        <v>0</v>
      </c>
      <c r="J19" s="64"/>
      <c r="K19" s="81"/>
      <c r="L19" s="81"/>
    </row>
    <row r="20" spans="2:25" ht="15" customHeight="1" thickTop="1">
      <c r="B20" s="66" t="s">
        <v>158</v>
      </c>
      <c r="C20" s="61">
        <f>SUM(C16:C19)</f>
        <v>0</v>
      </c>
      <c r="D20" s="64"/>
      <c r="E20" s="66" t="s">
        <v>159</v>
      </c>
      <c r="F20" s="61">
        <f>SUM(F16:F19)</f>
        <v>0</v>
      </c>
      <c r="H20" s="66" t="s">
        <v>158</v>
      </c>
      <c r="I20" s="61">
        <f>SUM(I16:I19)</f>
        <v>0</v>
      </c>
      <c r="J20" s="64"/>
      <c r="K20" s="66" t="s">
        <v>159</v>
      </c>
      <c r="L20" s="61">
        <f>SUM(L16:L19)</f>
        <v>0</v>
      </c>
    </row>
    <row r="21" spans="2:25" ht="15" customHeight="1">
      <c r="B21" s="154"/>
      <c r="C21" s="63"/>
      <c r="D21" s="64"/>
      <c r="E21" s="64"/>
      <c r="F21" s="155"/>
      <c r="H21" s="154"/>
      <c r="I21" s="63"/>
      <c r="J21" s="64"/>
      <c r="K21" s="64"/>
      <c r="L21" s="155"/>
      <c r="W21" s="11" t="s">
        <v>160</v>
      </c>
    </row>
    <row r="22" spans="2:25" ht="19.5" customHeight="1">
      <c r="B22" s="75" t="s">
        <v>161</v>
      </c>
      <c r="C22" s="76">
        <f>C13+C20</f>
        <v>0</v>
      </c>
      <c r="D22" s="64"/>
      <c r="E22" s="75" t="s">
        <v>162</v>
      </c>
      <c r="F22" s="76">
        <f>F13+F20</f>
        <v>0</v>
      </c>
      <c r="H22" s="75" t="s">
        <v>161</v>
      </c>
      <c r="I22" s="76">
        <f>I13+I20</f>
        <v>0</v>
      </c>
      <c r="J22" s="64"/>
      <c r="K22" s="75" t="s">
        <v>162</v>
      </c>
      <c r="L22" s="76">
        <f>L13+L20</f>
        <v>0</v>
      </c>
      <c r="W22" s="11" t="s">
        <v>163</v>
      </c>
    </row>
    <row r="23" spans="2:25" ht="15" customHeight="1">
      <c r="B23" s="151"/>
      <c r="C23" s="152"/>
      <c r="D23" s="152"/>
      <c r="E23" s="152"/>
      <c r="F23" s="153"/>
      <c r="H23" s="151"/>
      <c r="I23" s="152"/>
      <c r="J23" s="152"/>
      <c r="K23" s="152"/>
      <c r="L23" s="153"/>
      <c r="W23" s="11" t="s">
        <v>164</v>
      </c>
    </row>
    <row r="24" spans="2:25" ht="20.25" customHeight="1">
      <c r="B24" s="156"/>
      <c r="C24" s="157"/>
      <c r="D24" s="157"/>
      <c r="E24" s="75" t="s">
        <v>165</v>
      </c>
      <c r="F24" s="76">
        <f>C22-F22</f>
        <v>0</v>
      </c>
      <c r="H24" s="156"/>
      <c r="I24" s="157"/>
      <c r="J24" s="157"/>
      <c r="K24" s="75" t="s">
        <v>165</v>
      </c>
      <c r="L24" s="76">
        <f>I22-L22</f>
        <v>0</v>
      </c>
    </row>
    <row r="26" spans="2:25" s="79" customFormat="1" ht="15" customHeight="1"/>
    <row r="28" spans="2:25" ht="18" customHeight="1">
      <c r="B28" s="329" t="s">
        <v>131</v>
      </c>
      <c r="C28" s="329"/>
      <c r="D28" s="329"/>
      <c r="E28" s="329"/>
      <c r="H28" s="333" t="s">
        <v>151</v>
      </c>
      <c r="I28" s="334"/>
      <c r="J28" s="334"/>
      <c r="K28" s="335"/>
      <c r="M28" s="173" t="s">
        <v>166</v>
      </c>
      <c r="N28" s="174"/>
      <c r="O28" s="174"/>
      <c r="P28" s="174"/>
      <c r="Q28" s="174"/>
      <c r="R28" s="174"/>
      <c r="S28" s="175"/>
    </row>
    <row r="29" spans="2:25" ht="15" customHeight="1">
      <c r="B29" s="319" t="s">
        <v>167</v>
      </c>
      <c r="C29" s="325" t="s">
        <v>168</v>
      </c>
      <c r="D29" s="325"/>
      <c r="E29" s="323"/>
      <c r="H29" s="351" t="s">
        <v>167</v>
      </c>
      <c r="I29" s="321" t="s">
        <v>169</v>
      </c>
      <c r="J29" s="321" t="s">
        <v>170</v>
      </c>
      <c r="K29" s="323" t="s">
        <v>171</v>
      </c>
      <c r="M29" s="339" t="s">
        <v>172</v>
      </c>
      <c r="N29" s="340"/>
      <c r="O29" s="340"/>
      <c r="P29" s="340"/>
      <c r="Q29" s="340"/>
      <c r="R29" s="340"/>
      <c r="S29" s="341"/>
      <c r="X29" s="336" t="s">
        <v>153</v>
      </c>
      <c r="Y29" s="336"/>
    </row>
    <row r="30" spans="2:25" ht="15" customHeight="1">
      <c r="B30" s="320"/>
      <c r="C30" s="352" t="s">
        <v>173</v>
      </c>
      <c r="D30" s="352"/>
      <c r="E30" s="139" t="s">
        <v>174</v>
      </c>
      <c r="H30" s="348"/>
      <c r="I30" s="322"/>
      <c r="J30" s="322"/>
      <c r="K30" s="324"/>
      <c r="M30" s="342"/>
      <c r="N30" s="343"/>
      <c r="O30" s="343"/>
      <c r="P30" s="343"/>
      <c r="Q30" s="343"/>
      <c r="R30" s="343"/>
      <c r="S30" s="344"/>
      <c r="V30" s="11" t="s">
        <v>164</v>
      </c>
      <c r="W30" s="11" t="s">
        <v>175</v>
      </c>
      <c r="X30" s="11" t="s">
        <v>175</v>
      </c>
      <c r="Y30" s="11" t="s">
        <v>176</v>
      </c>
    </row>
    <row r="31" spans="2:25" ht="15" customHeight="1">
      <c r="B31" s="55"/>
      <c r="C31" s="331"/>
      <c r="D31" s="331"/>
      <c r="E31" s="55"/>
      <c r="H31" s="55"/>
      <c r="I31" s="82"/>
      <c r="J31" s="55"/>
      <c r="K31" s="28" t="str">
        <f t="shared" ref="K31:K40" si="1">IF(J31=0,"",I31*(J31-1)/J31)</f>
        <v/>
      </c>
      <c r="M31" s="342"/>
      <c r="N31" s="343"/>
      <c r="O31" s="343"/>
      <c r="P31" s="343"/>
      <c r="Q31" s="343"/>
      <c r="R31" s="343"/>
      <c r="S31" s="344"/>
      <c r="V31" s="11">
        <f t="shared" ref="V31:V45" si="2">IF(O34="Revolving",P34,0)</f>
        <v>0</v>
      </c>
      <c r="W31" s="11">
        <f t="shared" ref="W31:W45" si="3">IF(O34="Current Loan",P34,0)</f>
        <v>0</v>
      </c>
      <c r="X31" s="11">
        <f t="shared" ref="X31:X45" si="4">IF(O34="Term Loan",Q34,0)</f>
        <v>0</v>
      </c>
      <c r="Y31" s="11">
        <f t="shared" ref="Y31:Y45" si="5">IF(O34="Term Loan",P34-Q34,0)</f>
        <v>0</v>
      </c>
    </row>
    <row r="32" spans="2:25" ht="15" customHeight="1">
      <c r="B32" s="55"/>
      <c r="C32" s="331"/>
      <c r="D32" s="331"/>
      <c r="E32" s="55"/>
      <c r="H32" s="55"/>
      <c r="I32" s="82"/>
      <c r="J32" s="55"/>
      <c r="K32" s="28" t="str">
        <f t="shared" si="1"/>
        <v/>
      </c>
      <c r="M32" s="347" t="s">
        <v>177</v>
      </c>
      <c r="N32" s="176"/>
      <c r="O32" s="349" t="s">
        <v>178</v>
      </c>
      <c r="P32" s="350" t="s">
        <v>179</v>
      </c>
      <c r="Q32" s="350"/>
      <c r="R32" s="338" t="s">
        <v>180</v>
      </c>
      <c r="S32" s="338"/>
      <c r="V32" s="11">
        <f t="shared" si="2"/>
        <v>0</v>
      </c>
      <c r="W32" s="11">
        <f t="shared" si="3"/>
        <v>0</v>
      </c>
      <c r="X32" s="11">
        <f t="shared" si="4"/>
        <v>0</v>
      </c>
      <c r="Y32" s="11">
        <f t="shared" si="5"/>
        <v>0</v>
      </c>
    </row>
    <row r="33" spans="2:25" ht="15" customHeight="1">
      <c r="B33" s="55"/>
      <c r="C33" s="331"/>
      <c r="D33" s="331"/>
      <c r="E33" s="55"/>
      <c r="H33" s="55"/>
      <c r="I33" s="82"/>
      <c r="J33" s="55"/>
      <c r="K33" s="28" t="str">
        <f t="shared" si="1"/>
        <v/>
      </c>
      <c r="M33" s="348"/>
      <c r="N33" s="177"/>
      <c r="O33" s="322"/>
      <c r="P33" s="59" t="s">
        <v>154</v>
      </c>
      <c r="Q33" s="59" t="s">
        <v>175</v>
      </c>
      <c r="R33" s="59" t="s">
        <v>181</v>
      </c>
      <c r="S33" s="59" t="s">
        <v>182</v>
      </c>
      <c r="V33" s="11">
        <f t="shared" si="2"/>
        <v>0</v>
      </c>
      <c r="W33" s="11">
        <f t="shared" si="3"/>
        <v>0</v>
      </c>
      <c r="X33" s="11">
        <f t="shared" si="4"/>
        <v>0</v>
      </c>
      <c r="Y33" s="11">
        <f t="shared" si="5"/>
        <v>0</v>
      </c>
    </row>
    <row r="34" spans="2:25" ht="15" customHeight="1">
      <c r="B34" s="55"/>
      <c r="C34" s="331"/>
      <c r="D34" s="331"/>
      <c r="E34" s="55"/>
      <c r="H34" s="55"/>
      <c r="I34" s="82"/>
      <c r="J34" s="55"/>
      <c r="K34" s="28" t="str">
        <f t="shared" si="1"/>
        <v/>
      </c>
      <c r="M34" s="345"/>
      <c r="N34" s="346"/>
      <c r="O34" s="93"/>
      <c r="P34" s="55"/>
      <c r="Q34" s="55"/>
      <c r="R34" s="55"/>
      <c r="S34" s="94"/>
      <c r="V34" s="11">
        <f t="shared" si="2"/>
        <v>0</v>
      </c>
      <c r="W34" s="11">
        <f t="shared" si="3"/>
        <v>0</v>
      </c>
      <c r="X34" s="11">
        <f t="shared" si="4"/>
        <v>0</v>
      </c>
      <c r="Y34" s="11">
        <f t="shared" si="5"/>
        <v>0</v>
      </c>
    </row>
    <row r="35" spans="2:25" ht="15" customHeight="1">
      <c r="B35" s="55"/>
      <c r="C35" s="331"/>
      <c r="D35" s="331"/>
      <c r="E35" s="55"/>
      <c r="H35" s="55"/>
      <c r="I35" s="82"/>
      <c r="J35" s="55"/>
      <c r="K35" s="28" t="str">
        <f t="shared" si="1"/>
        <v/>
      </c>
      <c r="M35" s="345"/>
      <c r="N35" s="346"/>
      <c r="O35" s="93"/>
      <c r="P35" s="55"/>
      <c r="Q35" s="55"/>
      <c r="R35" s="55"/>
      <c r="S35" s="94"/>
      <c r="V35" s="11">
        <f t="shared" si="2"/>
        <v>0</v>
      </c>
      <c r="W35" s="11">
        <f t="shared" si="3"/>
        <v>0</v>
      </c>
      <c r="X35" s="11">
        <f t="shared" si="4"/>
        <v>0</v>
      </c>
      <c r="Y35" s="11">
        <f t="shared" si="5"/>
        <v>0</v>
      </c>
    </row>
    <row r="36" spans="2:25" ht="15" customHeight="1">
      <c r="B36" s="55"/>
      <c r="C36" s="331"/>
      <c r="D36" s="331"/>
      <c r="E36" s="55"/>
      <c r="H36" s="55"/>
      <c r="I36" s="82"/>
      <c r="J36" s="55"/>
      <c r="K36" s="28" t="str">
        <f t="shared" si="1"/>
        <v/>
      </c>
      <c r="M36" s="345"/>
      <c r="N36" s="346"/>
      <c r="O36" s="93"/>
      <c r="P36" s="55"/>
      <c r="Q36" s="55"/>
      <c r="R36" s="55"/>
      <c r="S36" s="94"/>
      <c r="V36" s="11">
        <f t="shared" si="2"/>
        <v>0</v>
      </c>
      <c r="W36" s="11">
        <f t="shared" si="3"/>
        <v>0</v>
      </c>
      <c r="X36" s="11">
        <f t="shared" si="4"/>
        <v>0</v>
      </c>
      <c r="Y36" s="11">
        <f t="shared" si="5"/>
        <v>0</v>
      </c>
    </row>
    <row r="37" spans="2:25" ht="15" customHeight="1">
      <c r="B37" s="55"/>
      <c r="C37" s="331"/>
      <c r="D37" s="331"/>
      <c r="E37" s="55"/>
      <c r="H37" s="55"/>
      <c r="I37" s="82"/>
      <c r="J37" s="55"/>
      <c r="K37" s="28" t="str">
        <f t="shared" si="1"/>
        <v/>
      </c>
      <c r="M37" s="345"/>
      <c r="N37" s="346"/>
      <c r="O37" s="93"/>
      <c r="P37" s="55"/>
      <c r="Q37" s="55"/>
      <c r="R37" s="55"/>
      <c r="S37" s="94"/>
      <c r="V37" s="11">
        <f t="shared" si="2"/>
        <v>0</v>
      </c>
      <c r="W37" s="11">
        <f t="shared" si="3"/>
        <v>0</v>
      </c>
      <c r="X37" s="11">
        <f t="shared" si="4"/>
        <v>0</v>
      </c>
      <c r="Y37" s="11">
        <f t="shared" si="5"/>
        <v>0</v>
      </c>
    </row>
    <row r="38" spans="2:25" ht="15" customHeight="1">
      <c r="B38" s="55"/>
      <c r="C38" s="331"/>
      <c r="D38" s="331"/>
      <c r="E38" s="55"/>
      <c r="H38" s="55"/>
      <c r="I38" s="82"/>
      <c r="J38" s="55"/>
      <c r="K38" s="28" t="str">
        <f t="shared" si="1"/>
        <v/>
      </c>
      <c r="M38" s="345"/>
      <c r="N38" s="346"/>
      <c r="O38" s="93"/>
      <c r="P38" s="55"/>
      <c r="Q38" s="55"/>
      <c r="R38" s="55"/>
      <c r="S38" s="94"/>
      <c r="V38" s="11">
        <f t="shared" si="2"/>
        <v>0</v>
      </c>
      <c r="W38" s="11">
        <f t="shared" si="3"/>
        <v>0</v>
      </c>
      <c r="X38" s="11">
        <f t="shared" si="4"/>
        <v>0</v>
      </c>
      <c r="Y38" s="11">
        <f t="shared" si="5"/>
        <v>0</v>
      </c>
    </row>
    <row r="39" spans="2:25" ht="15" customHeight="1">
      <c r="B39" s="55"/>
      <c r="C39" s="331"/>
      <c r="D39" s="331"/>
      <c r="E39" s="55"/>
      <c r="H39" s="55"/>
      <c r="I39" s="82"/>
      <c r="J39" s="55"/>
      <c r="K39" s="28" t="str">
        <f t="shared" si="1"/>
        <v/>
      </c>
      <c r="M39" s="345"/>
      <c r="N39" s="346"/>
      <c r="O39" s="93"/>
      <c r="P39" s="55"/>
      <c r="Q39" s="55"/>
      <c r="R39" s="55"/>
      <c r="S39" s="94"/>
      <c r="V39" s="11">
        <f t="shared" si="2"/>
        <v>0</v>
      </c>
      <c r="W39" s="11">
        <f t="shared" si="3"/>
        <v>0</v>
      </c>
      <c r="X39" s="11">
        <f t="shared" si="4"/>
        <v>0</v>
      </c>
      <c r="Y39" s="11">
        <f t="shared" si="5"/>
        <v>0</v>
      </c>
    </row>
    <row r="40" spans="2:25" ht="15" customHeight="1">
      <c r="B40" s="55"/>
      <c r="C40" s="331"/>
      <c r="D40" s="331"/>
      <c r="E40" s="55"/>
      <c r="H40" s="55"/>
      <c r="I40" s="82"/>
      <c r="J40" s="55"/>
      <c r="K40" s="28" t="str">
        <f t="shared" si="1"/>
        <v/>
      </c>
      <c r="M40" s="345"/>
      <c r="N40" s="346"/>
      <c r="O40" s="93"/>
      <c r="P40" s="55"/>
      <c r="Q40" s="55"/>
      <c r="R40" s="55"/>
      <c r="S40" s="94"/>
      <c r="V40" s="11">
        <f t="shared" si="2"/>
        <v>0</v>
      </c>
      <c r="W40" s="11">
        <f t="shared" si="3"/>
        <v>0</v>
      </c>
      <c r="X40" s="11">
        <f t="shared" si="4"/>
        <v>0</v>
      </c>
      <c r="Y40" s="11">
        <f t="shared" si="5"/>
        <v>0</v>
      </c>
    </row>
    <row r="41" spans="2:25" ht="15" customHeight="1">
      <c r="B41" s="68" t="s">
        <v>154</v>
      </c>
      <c r="C41" s="337">
        <f>SUM(C31:C40)</f>
        <v>0</v>
      </c>
      <c r="D41" s="337"/>
      <c r="E41" s="69">
        <f>SUM(E31:E40)</f>
        <v>0</v>
      </c>
      <c r="H41" s="68" t="s">
        <v>154</v>
      </c>
      <c r="I41" s="77">
        <f>SUM(I31:I40)</f>
        <v>0</v>
      </c>
      <c r="J41" s="77"/>
      <c r="K41" s="69">
        <f>SUM(K31:K40)</f>
        <v>0</v>
      </c>
      <c r="M41" s="345"/>
      <c r="N41" s="346"/>
      <c r="O41" s="93"/>
      <c r="P41" s="55"/>
      <c r="Q41" s="55"/>
      <c r="R41" s="55"/>
      <c r="S41" s="94"/>
      <c r="V41" s="11">
        <f t="shared" si="2"/>
        <v>0</v>
      </c>
      <c r="W41" s="11">
        <f t="shared" si="3"/>
        <v>0</v>
      </c>
      <c r="X41" s="11">
        <f t="shared" si="4"/>
        <v>0</v>
      </c>
      <c r="Y41" s="11">
        <f t="shared" si="5"/>
        <v>0</v>
      </c>
    </row>
    <row r="42" spans="2:25" ht="15" customHeight="1">
      <c r="M42" s="345"/>
      <c r="N42" s="346"/>
      <c r="O42" s="93"/>
      <c r="P42" s="55"/>
      <c r="Q42" s="55"/>
      <c r="R42" s="55"/>
      <c r="S42" s="94"/>
      <c r="V42" s="11">
        <f t="shared" si="2"/>
        <v>0</v>
      </c>
      <c r="W42" s="11">
        <f t="shared" si="3"/>
        <v>0</v>
      </c>
      <c r="X42" s="11">
        <f t="shared" si="4"/>
        <v>0</v>
      </c>
      <c r="Y42" s="11">
        <f t="shared" si="5"/>
        <v>0</v>
      </c>
    </row>
    <row r="43" spans="2:25" ht="17.25" customHeight="1">
      <c r="B43" s="329" t="s">
        <v>130</v>
      </c>
      <c r="C43" s="329"/>
      <c r="D43" s="329"/>
      <c r="E43" s="329"/>
      <c r="H43" s="333" t="s">
        <v>155</v>
      </c>
      <c r="I43" s="334"/>
      <c r="J43" s="334"/>
      <c r="K43" s="335"/>
      <c r="M43" s="345"/>
      <c r="N43" s="346"/>
      <c r="O43" s="93"/>
      <c r="P43" s="55"/>
      <c r="Q43" s="55"/>
      <c r="R43" s="55"/>
      <c r="S43" s="94"/>
      <c r="V43" s="11">
        <f t="shared" si="2"/>
        <v>0</v>
      </c>
      <c r="W43" s="11">
        <f t="shared" si="3"/>
        <v>0</v>
      </c>
      <c r="X43" s="11">
        <f t="shared" si="4"/>
        <v>0</v>
      </c>
      <c r="Y43" s="11">
        <f t="shared" si="5"/>
        <v>0</v>
      </c>
    </row>
    <row r="44" spans="2:25" ht="17.25" customHeight="1">
      <c r="B44" s="319" t="s">
        <v>167</v>
      </c>
      <c r="C44" s="325" t="s">
        <v>168</v>
      </c>
      <c r="D44" s="325"/>
      <c r="E44" s="323"/>
      <c r="H44" s="319" t="s">
        <v>167</v>
      </c>
      <c r="I44" s="321" t="s">
        <v>169</v>
      </c>
      <c r="J44" s="321" t="s">
        <v>170</v>
      </c>
      <c r="K44" s="323" t="s">
        <v>171</v>
      </c>
      <c r="M44" s="345"/>
      <c r="N44" s="346"/>
      <c r="O44" s="93"/>
      <c r="P44" s="55"/>
      <c r="Q44" s="55"/>
      <c r="R44" s="55"/>
      <c r="S44" s="94"/>
      <c r="V44" s="11">
        <f t="shared" si="2"/>
        <v>0</v>
      </c>
      <c r="W44" s="11">
        <f t="shared" si="3"/>
        <v>0</v>
      </c>
      <c r="X44" s="11">
        <f t="shared" si="4"/>
        <v>0</v>
      </c>
      <c r="Y44" s="11">
        <f t="shared" si="5"/>
        <v>0</v>
      </c>
    </row>
    <row r="45" spans="2:25" ht="15" customHeight="1">
      <c r="B45" s="320"/>
      <c r="C45" s="332" t="s">
        <v>173</v>
      </c>
      <c r="D45" s="332"/>
      <c r="E45" s="71" t="s">
        <v>174</v>
      </c>
      <c r="H45" s="320"/>
      <c r="I45" s="322"/>
      <c r="J45" s="322"/>
      <c r="K45" s="324"/>
      <c r="M45" s="345"/>
      <c r="N45" s="346"/>
      <c r="O45" s="93"/>
      <c r="P45" s="55"/>
      <c r="Q45" s="55"/>
      <c r="R45" s="55"/>
      <c r="S45" s="94"/>
      <c r="V45" s="11">
        <f t="shared" si="2"/>
        <v>0</v>
      </c>
      <c r="W45" s="11">
        <f t="shared" si="3"/>
        <v>0</v>
      </c>
      <c r="X45" s="11">
        <f t="shared" si="4"/>
        <v>0</v>
      </c>
      <c r="Y45" s="11">
        <f t="shared" si="5"/>
        <v>0</v>
      </c>
    </row>
    <row r="46" spans="2:25" ht="15" customHeight="1">
      <c r="B46" s="55"/>
      <c r="C46" s="331"/>
      <c r="D46" s="331"/>
      <c r="E46" s="55"/>
      <c r="H46" s="55"/>
      <c r="I46" s="82"/>
      <c r="J46" s="55"/>
      <c r="K46" s="28" t="str">
        <f t="shared" ref="K46:K55" si="6">IF(J46=0,"",I46*(J46-1)/J46)</f>
        <v/>
      </c>
      <c r="M46" s="345"/>
      <c r="N46" s="346"/>
      <c r="O46" s="93"/>
      <c r="P46" s="55"/>
      <c r="Q46" s="55"/>
      <c r="R46" s="55"/>
      <c r="S46" s="94"/>
      <c r="V46" s="11">
        <f>SUM(V31:V45)</f>
        <v>0</v>
      </c>
      <c r="W46" s="11">
        <f t="shared" ref="W46:Y46" si="7">SUM(W31:W45)</f>
        <v>0</v>
      </c>
      <c r="X46" s="11">
        <f t="shared" si="7"/>
        <v>0</v>
      </c>
      <c r="Y46" s="11">
        <f t="shared" si="7"/>
        <v>0</v>
      </c>
    </row>
    <row r="47" spans="2:25" ht="15" customHeight="1">
      <c r="B47" s="55"/>
      <c r="C47" s="331"/>
      <c r="D47" s="331"/>
      <c r="E47" s="55"/>
      <c r="H47" s="55"/>
      <c r="I47" s="82"/>
      <c r="J47" s="55"/>
      <c r="K47" s="28" t="str">
        <f t="shared" si="6"/>
        <v/>
      </c>
      <c r="M47" s="345"/>
      <c r="N47" s="346"/>
      <c r="O47" s="93"/>
      <c r="P47" s="55"/>
      <c r="Q47" s="55"/>
      <c r="R47" s="55"/>
      <c r="S47" s="94"/>
    </row>
    <row r="48" spans="2:25" ht="15" customHeight="1" thickBot="1">
      <c r="B48" s="55"/>
      <c r="C48" s="331"/>
      <c r="D48" s="331"/>
      <c r="E48" s="55"/>
      <c r="H48" s="55"/>
      <c r="I48" s="82"/>
      <c r="J48" s="55"/>
      <c r="K48" s="28" t="str">
        <f t="shared" si="6"/>
        <v/>
      </c>
      <c r="M48" s="357"/>
      <c r="N48" s="346"/>
      <c r="O48" s="143"/>
      <c r="P48" s="80"/>
      <c r="Q48" s="80"/>
      <c r="R48" s="80"/>
      <c r="S48" s="144"/>
    </row>
    <row r="49" spans="2:19" ht="15" customHeight="1" thickBot="1">
      <c r="B49" s="55"/>
      <c r="C49" s="331"/>
      <c r="D49" s="331"/>
      <c r="E49" s="55"/>
      <c r="H49" s="55"/>
      <c r="I49" s="82"/>
      <c r="J49" s="55"/>
      <c r="K49" s="28" t="str">
        <f t="shared" si="6"/>
        <v/>
      </c>
      <c r="M49" s="184"/>
      <c r="N49" s="178"/>
      <c r="O49" s="145" t="s">
        <v>154</v>
      </c>
      <c r="P49" s="146"/>
      <c r="Q49" s="146"/>
      <c r="R49" s="147">
        <f>SUM(R34:R48)</f>
        <v>0</v>
      </c>
      <c r="S49" s="148"/>
    </row>
    <row r="50" spans="2:19" ht="15" customHeight="1">
      <c r="B50" s="55"/>
      <c r="C50" s="331"/>
      <c r="D50" s="331"/>
      <c r="E50" s="55"/>
      <c r="H50" s="55"/>
      <c r="I50" s="82"/>
      <c r="J50" s="55"/>
      <c r="K50" s="28" t="str">
        <f t="shared" si="6"/>
        <v/>
      </c>
    </row>
    <row r="51" spans="2:19" ht="15" customHeight="1">
      <c r="B51" s="55"/>
      <c r="C51" s="331"/>
      <c r="D51" s="331"/>
      <c r="E51" s="55"/>
      <c r="H51" s="55"/>
      <c r="I51" s="82"/>
      <c r="J51" s="55"/>
      <c r="K51" s="28" t="str">
        <f t="shared" si="6"/>
        <v/>
      </c>
      <c r="M51" s="180" t="s">
        <v>141</v>
      </c>
      <c r="N51" s="181"/>
      <c r="O51" s="181"/>
      <c r="P51" s="182"/>
    </row>
    <row r="52" spans="2:19" ht="15" customHeight="1">
      <c r="B52" s="55"/>
      <c r="C52" s="331"/>
      <c r="D52" s="331"/>
      <c r="E52" s="55"/>
      <c r="H52" s="55"/>
      <c r="I52" s="82"/>
      <c r="J52" s="55"/>
      <c r="K52" s="28" t="str">
        <f t="shared" si="6"/>
        <v/>
      </c>
      <c r="M52" s="140"/>
      <c r="N52" s="179"/>
      <c r="O52" s="325" t="s">
        <v>168</v>
      </c>
      <c r="P52" s="323"/>
    </row>
    <row r="53" spans="2:19" ht="15" customHeight="1">
      <c r="B53" s="55"/>
      <c r="C53" s="331"/>
      <c r="D53" s="331"/>
      <c r="E53" s="55"/>
      <c r="H53" s="55"/>
      <c r="I53" s="82"/>
      <c r="J53" s="55"/>
      <c r="K53" s="28" t="str">
        <f t="shared" si="6"/>
        <v/>
      </c>
      <c r="M53" s="138" t="s">
        <v>167</v>
      </c>
      <c r="N53" s="177"/>
      <c r="O53" s="137" t="s">
        <v>173</v>
      </c>
      <c r="P53" s="139" t="s">
        <v>183</v>
      </c>
    </row>
    <row r="54" spans="2:19" ht="15" customHeight="1">
      <c r="B54" s="55"/>
      <c r="C54" s="331"/>
      <c r="D54" s="331"/>
      <c r="E54" s="55"/>
      <c r="H54" s="55"/>
      <c r="I54" s="82"/>
      <c r="J54" s="55"/>
      <c r="K54" s="28" t="str">
        <f t="shared" si="6"/>
        <v/>
      </c>
      <c r="M54" s="345"/>
      <c r="N54" s="346"/>
      <c r="O54" s="55"/>
      <c r="P54" s="55"/>
    </row>
    <row r="55" spans="2:19" ht="15" customHeight="1">
      <c r="B55" s="55"/>
      <c r="C55" s="331"/>
      <c r="D55" s="331"/>
      <c r="E55" s="55"/>
      <c r="H55" s="55"/>
      <c r="I55" s="82"/>
      <c r="J55" s="55"/>
      <c r="K55" s="28" t="str">
        <f t="shared" si="6"/>
        <v/>
      </c>
      <c r="M55" s="345"/>
      <c r="N55" s="346"/>
      <c r="O55" s="55"/>
      <c r="P55" s="55"/>
    </row>
    <row r="56" spans="2:19" ht="15" customHeight="1">
      <c r="B56" s="68" t="s">
        <v>154</v>
      </c>
      <c r="C56" s="353">
        <f>SUM(C46:C55)</f>
        <v>0</v>
      </c>
      <c r="D56" s="353"/>
      <c r="E56" s="69">
        <f>SUM(E46:E55)</f>
        <v>0</v>
      </c>
      <c r="H56" s="62" t="s">
        <v>154</v>
      </c>
      <c r="I56" s="70">
        <f>SUM(I46:I55)</f>
        <v>0</v>
      </c>
      <c r="J56" s="70"/>
      <c r="K56" s="62">
        <f>SUM(K46:K55)</f>
        <v>0</v>
      </c>
      <c r="M56" s="345"/>
      <c r="N56" s="346"/>
      <c r="O56" s="55"/>
      <c r="P56" s="55"/>
    </row>
    <row r="57" spans="2:19" ht="15" customHeight="1">
      <c r="M57" s="345"/>
      <c r="N57" s="346"/>
      <c r="O57" s="55"/>
      <c r="P57" s="55"/>
    </row>
    <row r="58" spans="2:19" ht="19.5" customHeight="1">
      <c r="B58" s="333" t="s">
        <v>134</v>
      </c>
      <c r="C58" s="334"/>
      <c r="D58" s="334"/>
      <c r="E58" s="335"/>
      <c r="H58" s="333" t="s">
        <v>156</v>
      </c>
      <c r="I58" s="334"/>
      <c r="J58" s="334"/>
      <c r="K58" s="335"/>
      <c r="M58" s="345"/>
      <c r="N58" s="346"/>
      <c r="O58" s="55"/>
      <c r="P58" s="55"/>
    </row>
    <row r="59" spans="2:19" ht="15" customHeight="1">
      <c r="B59" s="319" t="s">
        <v>167</v>
      </c>
      <c r="C59" s="325" t="s">
        <v>168</v>
      </c>
      <c r="D59" s="325"/>
      <c r="E59" s="323"/>
      <c r="H59" s="319" t="s">
        <v>167</v>
      </c>
      <c r="I59" s="321" t="s">
        <v>169</v>
      </c>
      <c r="J59" s="321" t="s">
        <v>170</v>
      </c>
      <c r="K59" s="323" t="s">
        <v>171</v>
      </c>
      <c r="M59" s="345"/>
      <c r="N59" s="346"/>
      <c r="O59" s="55"/>
      <c r="P59" s="55"/>
    </row>
    <row r="60" spans="2:19" ht="15" customHeight="1">
      <c r="B60" s="320"/>
      <c r="C60" s="332" t="s">
        <v>173</v>
      </c>
      <c r="D60" s="332"/>
      <c r="E60" s="71" t="s">
        <v>174</v>
      </c>
      <c r="H60" s="320"/>
      <c r="I60" s="322"/>
      <c r="J60" s="322"/>
      <c r="K60" s="324"/>
      <c r="M60" s="345"/>
      <c r="N60" s="346"/>
      <c r="O60" s="55"/>
      <c r="P60" s="55"/>
    </row>
    <row r="61" spans="2:19" ht="15" customHeight="1">
      <c r="B61" s="55"/>
      <c r="C61" s="331"/>
      <c r="D61" s="331"/>
      <c r="E61" s="55"/>
      <c r="H61" s="55"/>
      <c r="I61" s="82"/>
      <c r="J61" s="55"/>
      <c r="K61" s="28" t="str">
        <f>IF(J61=0,"",I61*(J61-1)/J61)</f>
        <v/>
      </c>
      <c r="M61" s="345"/>
      <c r="N61" s="346"/>
      <c r="O61" s="55"/>
      <c r="P61" s="55"/>
    </row>
    <row r="62" spans="2:19" ht="15" customHeight="1">
      <c r="B62" s="55"/>
      <c r="C62" s="331"/>
      <c r="D62" s="331"/>
      <c r="E62" s="55"/>
      <c r="H62" s="55"/>
      <c r="I62" s="82"/>
      <c r="J62" s="55"/>
      <c r="K62" s="28" t="str">
        <f>IF(J62=0,"",I62*(J62-1)/J62)</f>
        <v/>
      </c>
      <c r="M62" s="345"/>
      <c r="N62" s="346"/>
      <c r="O62" s="55"/>
      <c r="P62" s="55"/>
    </row>
    <row r="63" spans="2:19" ht="15" customHeight="1">
      <c r="B63" s="55"/>
      <c r="C63" s="331"/>
      <c r="D63" s="331"/>
      <c r="E63" s="55"/>
      <c r="H63" s="55"/>
      <c r="I63" s="82"/>
      <c r="J63" s="55"/>
      <c r="K63" s="28" t="str">
        <f t="shared" ref="K63:K70" si="8">IF(J63=0,"",I63*(J63-1)/J63)</f>
        <v/>
      </c>
      <c r="M63" s="345"/>
      <c r="N63" s="346"/>
      <c r="O63" s="55"/>
      <c r="P63" s="55"/>
    </row>
    <row r="64" spans="2:19" ht="15" customHeight="1">
      <c r="B64" s="55"/>
      <c r="C64" s="331"/>
      <c r="D64" s="331"/>
      <c r="E64" s="55"/>
      <c r="H64" s="55"/>
      <c r="I64" s="82"/>
      <c r="J64" s="55"/>
      <c r="K64" s="28" t="str">
        <f t="shared" si="8"/>
        <v/>
      </c>
      <c r="M64" s="68"/>
      <c r="N64" s="68" t="s">
        <v>154</v>
      </c>
      <c r="O64" s="69">
        <f>SUM(O54:O63)</f>
        <v>0</v>
      </c>
      <c r="P64" s="69">
        <f>SUM(P54:P63)</f>
        <v>0</v>
      </c>
    </row>
    <row r="65" spans="2:11" ht="15" customHeight="1">
      <c r="B65" s="55"/>
      <c r="C65" s="331"/>
      <c r="D65" s="331"/>
      <c r="E65" s="55"/>
      <c r="H65" s="55"/>
      <c r="I65" s="82"/>
      <c r="J65" s="55"/>
      <c r="K65" s="28" t="str">
        <f t="shared" si="8"/>
        <v/>
      </c>
    </row>
    <row r="66" spans="2:11" ht="15" customHeight="1">
      <c r="B66" s="55"/>
      <c r="C66" s="331"/>
      <c r="D66" s="331"/>
      <c r="E66" s="55"/>
      <c r="H66" s="55"/>
      <c r="I66" s="82"/>
      <c r="J66" s="55"/>
      <c r="K66" s="28" t="str">
        <f t="shared" si="8"/>
        <v/>
      </c>
    </row>
    <row r="67" spans="2:11" ht="15" customHeight="1">
      <c r="B67" s="55"/>
      <c r="C67" s="331"/>
      <c r="D67" s="331"/>
      <c r="E67" s="55"/>
      <c r="H67" s="55"/>
      <c r="I67" s="82"/>
      <c r="J67" s="55"/>
      <c r="K67" s="28" t="str">
        <f t="shared" si="8"/>
        <v/>
      </c>
    </row>
    <row r="68" spans="2:11" ht="15" customHeight="1">
      <c r="B68" s="55"/>
      <c r="C68" s="331"/>
      <c r="D68" s="331"/>
      <c r="E68" s="55"/>
      <c r="H68" s="55"/>
      <c r="I68" s="82"/>
      <c r="J68" s="55"/>
      <c r="K68" s="28" t="str">
        <f t="shared" si="8"/>
        <v/>
      </c>
    </row>
    <row r="69" spans="2:11" ht="15" customHeight="1">
      <c r="B69" s="55"/>
      <c r="C69" s="331"/>
      <c r="D69" s="331"/>
      <c r="E69" s="55"/>
      <c r="H69" s="55"/>
      <c r="I69" s="82"/>
      <c r="J69" s="55"/>
      <c r="K69" s="28" t="str">
        <f t="shared" si="8"/>
        <v/>
      </c>
    </row>
    <row r="70" spans="2:11" ht="15" customHeight="1">
      <c r="B70" s="55"/>
      <c r="C70" s="331"/>
      <c r="D70" s="331"/>
      <c r="E70" s="55"/>
      <c r="H70" s="55"/>
      <c r="I70" s="82"/>
      <c r="J70" s="55"/>
      <c r="K70" s="28" t="str">
        <f t="shared" si="8"/>
        <v/>
      </c>
    </row>
    <row r="71" spans="2:11" ht="15" customHeight="1">
      <c r="B71" s="68" t="s">
        <v>154</v>
      </c>
      <c r="C71" s="353">
        <f>SUM(C61:C70)</f>
        <v>0</v>
      </c>
      <c r="D71" s="353"/>
      <c r="E71" s="69">
        <f>SUM(E61:E70)</f>
        <v>0</v>
      </c>
      <c r="H71" s="62" t="s">
        <v>154</v>
      </c>
      <c r="I71" s="70">
        <f>SUM(I61:I70)</f>
        <v>0</v>
      </c>
      <c r="J71" s="70"/>
      <c r="K71" s="62">
        <f t="shared" ref="K71" si="9">SUM(K61:K70)</f>
        <v>0</v>
      </c>
    </row>
    <row r="73" spans="2:11" ht="15" customHeight="1">
      <c r="H73" s="72" t="s">
        <v>157</v>
      </c>
      <c r="I73" s="74"/>
      <c r="J73" s="74"/>
      <c r="K73" s="73"/>
    </row>
    <row r="74" spans="2:11" ht="15" customHeight="1">
      <c r="H74" s="319" t="s">
        <v>167</v>
      </c>
      <c r="I74" s="321" t="s">
        <v>169</v>
      </c>
      <c r="J74" s="321" t="s">
        <v>170</v>
      </c>
      <c r="K74" s="323" t="s">
        <v>171</v>
      </c>
    </row>
    <row r="75" spans="2:11" ht="15" customHeight="1">
      <c r="H75" s="320"/>
      <c r="I75" s="322"/>
      <c r="J75" s="322"/>
      <c r="K75" s="324"/>
    </row>
    <row r="76" spans="2:11" ht="15" customHeight="1">
      <c r="H76" s="55"/>
      <c r="I76" s="82"/>
      <c r="J76" s="55"/>
      <c r="K76" s="28" t="str">
        <f>IF(J76=0,"",I76*(J76-1)/J76)</f>
        <v/>
      </c>
    </row>
    <row r="77" spans="2:11" ht="15" customHeight="1">
      <c r="H77" s="55"/>
      <c r="I77" s="82"/>
      <c r="J77" s="55"/>
      <c r="K77" s="28" t="str">
        <f>IF(J77=0,"",I77*(J77-1)/J77)</f>
        <v/>
      </c>
    </row>
    <row r="78" spans="2:11" ht="15" customHeight="1">
      <c r="H78" s="55"/>
      <c r="I78" s="82"/>
      <c r="J78" s="55"/>
      <c r="K78" s="28" t="str">
        <f t="shared" ref="K78:K85" si="10">IF(J78=0,"",I78*(J78-1)/J78)</f>
        <v/>
      </c>
    </row>
    <row r="79" spans="2:11" ht="15" customHeight="1">
      <c r="H79" s="55"/>
      <c r="I79" s="82"/>
      <c r="J79" s="55"/>
      <c r="K79" s="28" t="str">
        <f t="shared" si="10"/>
        <v/>
      </c>
    </row>
    <row r="80" spans="2:11" ht="15" customHeight="1">
      <c r="H80" s="55"/>
      <c r="I80" s="82"/>
      <c r="J80" s="55"/>
      <c r="K80" s="28" t="str">
        <f t="shared" si="10"/>
        <v/>
      </c>
    </row>
    <row r="81" spans="8:11" ht="15" customHeight="1">
      <c r="H81" s="55"/>
      <c r="I81" s="82"/>
      <c r="J81" s="55"/>
      <c r="K81" s="28" t="str">
        <f t="shared" si="10"/>
        <v/>
      </c>
    </row>
    <row r="82" spans="8:11" ht="15" customHeight="1">
      <c r="H82" s="55"/>
      <c r="I82" s="82"/>
      <c r="J82" s="55"/>
      <c r="K82" s="28" t="str">
        <f t="shared" si="10"/>
        <v/>
      </c>
    </row>
    <row r="83" spans="8:11" ht="15" customHeight="1">
      <c r="H83" s="55"/>
      <c r="I83" s="82"/>
      <c r="J83" s="55"/>
      <c r="K83" s="28" t="str">
        <f t="shared" si="10"/>
        <v/>
      </c>
    </row>
    <row r="84" spans="8:11" ht="15" customHeight="1">
      <c r="H84" s="55"/>
      <c r="I84" s="82"/>
      <c r="J84" s="55"/>
      <c r="K84" s="28" t="str">
        <f t="shared" si="10"/>
        <v/>
      </c>
    </row>
    <row r="85" spans="8:11" ht="15" customHeight="1">
      <c r="H85" s="55"/>
      <c r="I85" s="82"/>
      <c r="J85" s="55"/>
      <c r="K85" s="28" t="str">
        <f t="shared" si="10"/>
        <v/>
      </c>
    </row>
    <row r="86" spans="8:11" ht="15" customHeight="1">
      <c r="H86" s="62" t="s">
        <v>154</v>
      </c>
      <c r="I86" s="70">
        <f>SUM(I76:I85)</f>
        <v>0</v>
      </c>
      <c r="J86" s="70"/>
      <c r="K86" s="62">
        <f t="shared" ref="K86" si="11">SUM(K76:K85)</f>
        <v>0</v>
      </c>
    </row>
  </sheetData>
  <sheetProtection algorithmName="SHA-512" hashValue="J2CibCTjBCHHoYeE/sbGjiwEizZqGYVjHN3eYxkBizDUaBNEmTFeF/KR+z02M3XpPk2ZQ6clBUOr1ks8BD7hVw==" saltValue="RWgDTvFBLu91hCIYTO3C+g==" spinCount="100000" sheet="1" objects="1" scenarios="1"/>
  <mergeCells count="117">
    <mergeCell ref="M2:T3"/>
    <mergeCell ref="M62:N62"/>
    <mergeCell ref="M63:N63"/>
    <mergeCell ref="M57:N57"/>
    <mergeCell ref="M58:N58"/>
    <mergeCell ref="M59:N59"/>
    <mergeCell ref="M60:N60"/>
    <mergeCell ref="M61:N61"/>
    <mergeCell ref="M46:N46"/>
    <mergeCell ref="M47:N47"/>
    <mergeCell ref="M48:N48"/>
    <mergeCell ref="M54:N54"/>
    <mergeCell ref="M55:N55"/>
    <mergeCell ref="M41:N41"/>
    <mergeCell ref="M42:N42"/>
    <mergeCell ref="M43:N43"/>
    <mergeCell ref="M44:N44"/>
    <mergeCell ref="M45:N45"/>
    <mergeCell ref="N5:N6"/>
    <mergeCell ref="O5:O6"/>
    <mergeCell ref="P5:P6"/>
    <mergeCell ref="T5:T6"/>
    <mergeCell ref="N4:T4"/>
    <mergeCell ref="O52:P52"/>
    <mergeCell ref="M39:N39"/>
    <mergeCell ref="M40:N40"/>
    <mergeCell ref="K5:L5"/>
    <mergeCell ref="H15:I15"/>
    <mergeCell ref="K15:L15"/>
    <mergeCell ref="Q5:Q6"/>
    <mergeCell ref="R5:R6"/>
    <mergeCell ref="S5:S6"/>
    <mergeCell ref="C45:D45"/>
    <mergeCell ref="B43:E43"/>
    <mergeCell ref="C34:D34"/>
    <mergeCell ref="C35:D35"/>
    <mergeCell ref="C36:D36"/>
    <mergeCell ref="C37:D37"/>
    <mergeCell ref="C38:D38"/>
    <mergeCell ref="B28:E28"/>
    <mergeCell ref="B44:B45"/>
    <mergeCell ref="M56:N56"/>
    <mergeCell ref="B29:B30"/>
    <mergeCell ref="C30:D30"/>
    <mergeCell ref="C31:D31"/>
    <mergeCell ref="C32:D32"/>
    <mergeCell ref="C33:D33"/>
    <mergeCell ref="C71:D71"/>
    <mergeCell ref="C65:D65"/>
    <mergeCell ref="C66:D66"/>
    <mergeCell ref="C67:D67"/>
    <mergeCell ref="C68:D68"/>
    <mergeCell ref="C69:D69"/>
    <mergeCell ref="C51:D51"/>
    <mergeCell ref="C52:D52"/>
    <mergeCell ref="C53:D53"/>
    <mergeCell ref="C54:D54"/>
    <mergeCell ref="C70:D70"/>
    <mergeCell ref="C61:D61"/>
    <mergeCell ref="B58:E58"/>
    <mergeCell ref="C62:D62"/>
    <mergeCell ref="C63:D63"/>
    <mergeCell ref="C64:D64"/>
    <mergeCell ref="C55:D55"/>
    <mergeCell ref="C56:D56"/>
    <mergeCell ref="X29:Y29"/>
    <mergeCell ref="I29:I30"/>
    <mergeCell ref="C47:D47"/>
    <mergeCell ref="C48:D48"/>
    <mergeCell ref="C49:D49"/>
    <mergeCell ref="C39:D39"/>
    <mergeCell ref="C40:D40"/>
    <mergeCell ref="C41:D41"/>
    <mergeCell ref="C46:D46"/>
    <mergeCell ref="R32:S32"/>
    <mergeCell ref="M29:S31"/>
    <mergeCell ref="M34:N34"/>
    <mergeCell ref="M35:N35"/>
    <mergeCell ref="M36:N36"/>
    <mergeCell ref="C44:E44"/>
    <mergeCell ref="M32:M33"/>
    <mergeCell ref="O32:O33"/>
    <mergeCell ref="P32:Q32"/>
    <mergeCell ref="H43:K43"/>
    <mergeCell ref="J29:J30"/>
    <mergeCell ref="K29:K30"/>
    <mergeCell ref="H29:H30"/>
    <mergeCell ref="M37:N37"/>
    <mergeCell ref="M38:N38"/>
    <mergeCell ref="H74:H75"/>
    <mergeCell ref="I74:I75"/>
    <mergeCell ref="J74:J75"/>
    <mergeCell ref="K74:K75"/>
    <mergeCell ref="H44:H45"/>
    <mergeCell ref="I44:I45"/>
    <mergeCell ref="J44:J45"/>
    <mergeCell ref="K44:K45"/>
    <mergeCell ref="H58:K58"/>
    <mergeCell ref="B2:L2"/>
    <mergeCell ref="B3:L3"/>
    <mergeCell ref="H59:H60"/>
    <mergeCell ref="I59:I60"/>
    <mergeCell ref="J59:J60"/>
    <mergeCell ref="K59:K60"/>
    <mergeCell ref="C29:E29"/>
    <mergeCell ref="B4:F4"/>
    <mergeCell ref="B5:C5"/>
    <mergeCell ref="E5:F5"/>
    <mergeCell ref="B15:C15"/>
    <mergeCell ref="E15:F15"/>
    <mergeCell ref="H4:L4"/>
    <mergeCell ref="H5:I5"/>
    <mergeCell ref="C50:D50"/>
    <mergeCell ref="B59:B60"/>
    <mergeCell ref="C59:E59"/>
    <mergeCell ref="C60:D60"/>
    <mergeCell ref="H28:K28"/>
  </mergeCells>
  <dataValidations count="1">
    <dataValidation type="list" allowBlank="1" showInputMessage="1" showErrorMessage="1" sqref="O34:O48" xr:uid="{00000000-0002-0000-0300-000000000000}">
      <formula1>$W$21:$W$23</formula1>
    </dataValidation>
  </dataValidations>
  <pageMargins left="0.25" right="0.25" top="0.75" bottom="0.75" header="0.3" footer="0.3"/>
  <pageSetup scale="54" fitToHeight="0" orientation="landscape" blackAndWhite="1" horizontalDpi="4294967293" verticalDpi="4294967293" r:id="rId1"/>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R120"/>
  <sheetViews>
    <sheetView workbookViewId="0">
      <selection activeCell="C7" sqref="C7"/>
    </sheetView>
  </sheetViews>
  <sheetFormatPr defaultColWidth="9.140625" defaultRowHeight="15"/>
  <cols>
    <col min="1" max="1" width="20.7109375" style="1" customWidth="1"/>
    <col min="2" max="2" width="12" style="1" customWidth="1"/>
    <col min="3" max="3" width="10.28515625" style="1" bestFit="1" customWidth="1"/>
    <col min="4" max="8" width="9.7109375" style="1" customWidth="1"/>
    <col min="9" max="9" width="8.5703125" style="1" bestFit="1" customWidth="1"/>
    <col min="10" max="10" width="12.28515625" style="1" bestFit="1" customWidth="1"/>
    <col min="11" max="11" width="9.5703125" style="1" bestFit="1" customWidth="1"/>
    <col min="12" max="12" width="11.85546875" style="1" bestFit="1" customWidth="1"/>
    <col min="13" max="13" width="11.5703125" style="1" bestFit="1" customWidth="1"/>
    <col min="14" max="14" width="11.42578125" style="1" customWidth="1"/>
    <col min="15" max="18" width="9.85546875" style="1" hidden="1" customWidth="1"/>
    <col min="19" max="25" width="9.140625" style="1"/>
    <col min="26" max="26" width="11.7109375" style="1" customWidth="1"/>
    <col min="27" max="27" width="9.140625" style="1"/>
    <col min="28" max="29" width="11.7109375" style="1" customWidth="1"/>
    <col min="30" max="16384" width="9.140625" style="1"/>
  </cols>
  <sheetData>
    <row r="1" spans="1:14" s="216" customFormat="1" ht="15" customHeight="1">
      <c r="A1" s="217" t="s">
        <v>184</v>
      </c>
      <c r="C1" s="219">
        <f>MONTH(DATEVALUE(B2&amp;"1"))+1</f>
        <v>9</v>
      </c>
      <c r="D1" s="219">
        <f>MONTH(DATEVALUE(C2&amp;"1"))+1</f>
        <v>10</v>
      </c>
      <c r="E1" s="219">
        <f>MONTH(DATEVALUE(D2&amp;"1"))+1</f>
        <v>11</v>
      </c>
      <c r="F1" s="219">
        <f t="shared" ref="F1:M1" si="0">MONTH(DATEVALUE(E2&amp;"1"))+1</f>
        <v>12</v>
      </c>
      <c r="G1" s="219">
        <f t="shared" si="0"/>
        <v>13</v>
      </c>
      <c r="H1" s="219">
        <f t="shared" si="0"/>
        <v>2</v>
      </c>
      <c r="I1" s="219">
        <f t="shared" si="0"/>
        <v>3</v>
      </c>
      <c r="J1" s="219">
        <f t="shared" si="0"/>
        <v>4</v>
      </c>
      <c r="K1" s="219">
        <f t="shared" si="0"/>
        <v>5</v>
      </c>
      <c r="L1" s="219">
        <f t="shared" si="0"/>
        <v>6</v>
      </c>
      <c r="M1" s="219">
        <f t="shared" si="0"/>
        <v>7</v>
      </c>
    </row>
    <row r="2" spans="1:14" ht="21">
      <c r="A2" s="165" t="s">
        <v>185</v>
      </c>
      <c r="B2" s="110" t="str">
        <f>Title!J6</f>
        <v>Aug</v>
      </c>
      <c r="C2" s="110" t="str">
        <f>TEXT(C1*29,"mmm")</f>
        <v>Sep</v>
      </c>
      <c r="D2" s="110" t="str">
        <f>TEXT(D1*29,"mmm")</f>
        <v>Oct</v>
      </c>
      <c r="E2" s="110" t="str">
        <f t="shared" ref="E2:M2" si="1">TEXT(E1*29,"mmm")</f>
        <v>Nov</v>
      </c>
      <c r="F2" s="110" t="str">
        <f t="shared" si="1"/>
        <v>Dec</v>
      </c>
      <c r="G2" s="110" t="str">
        <f t="shared" si="1"/>
        <v>Jan</v>
      </c>
      <c r="H2" s="110" t="str">
        <f t="shared" si="1"/>
        <v>Feb</v>
      </c>
      <c r="I2" s="110" t="str">
        <f t="shared" si="1"/>
        <v>Mar</v>
      </c>
      <c r="J2" s="110" t="str">
        <f t="shared" si="1"/>
        <v>Apr</v>
      </c>
      <c r="K2" s="110" t="str">
        <f t="shared" si="1"/>
        <v>May</v>
      </c>
      <c r="L2" s="110" t="str">
        <f t="shared" si="1"/>
        <v>Jun</v>
      </c>
      <c r="M2" s="110" t="str">
        <f t="shared" si="1"/>
        <v>Jul</v>
      </c>
      <c r="N2" s="113" t="s">
        <v>106</v>
      </c>
    </row>
    <row r="3" spans="1:14">
      <c r="A3" s="16" t="s">
        <v>186</v>
      </c>
      <c r="B3" s="28">
        <f>Financial!C6</f>
        <v>0</v>
      </c>
      <c r="C3" s="28">
        <f>B7</f>
        <v>0</v>
      </c>
      <c r="D3" s="28">
        <f t="shared" ref="D3:M3" si="2">C7</f>
        <v>0</v>
      </c>
      <c r="E3" s="28">
        <f t="shared" si="2"/>
        <v>0</v>
      </c>
      <c r="F3" s="28">
        <f t="shared" si="2"/>
        <v>0</v>
      </c>
      <c r="G3" s="28">
        <f t="shared" si="2"/>
        <v>0</v>
      </c>
      <c r="H3" s="28">
        <f t="shared" si="2"/>
        <v>0</v>
      </c>
      <c r="I3" s="28">
        <f t="shared" si="2"/>
        <v>0</v>
      </c>
      <c r="J3" s="28">
        <f t="shared" si="2"/>
        <v>0</v>
      </c>
      <c r="K3" s="28">
        <f t="shared" si="2"/>
        <v>0</v>
      </c>
      <c r="L3" s="28">
        <f t="shared" si="2"/>
        <v>0</v>
      </c>
      <c r="M3" s="28">
        <f t="shared" si="2"/>
        <v>0</v>
      </c>
      <c r="N3" s="113" t="s">
        <v>107</v>
      </c>
    </row>
    <row r="4" spans="1:14">
      <c r="A4" s="16" t="s">
        <v>187</v>
      </c>
      <c r="B4" s="28">
        <f t="shared" ref="B4:M4" si="3">B72</f>
        <v>0</v>
      </c>
      <c r="C4" s="28">
        <f t="shared" si="3"/>
        <v>0</v>
      </c>
      <c r="D4" s="28">
        <f t="shared" si="3"/>
        <v>0</v>
      </c>
      <c r="E4" s="28">
        <f t="shared" si="3"/>
        <v>0</v>
      </c>
      <c r="F4" s="28">
        <f t="shared" si="3"/>
        <v>0</v>
      </c>
      <c r="G4" s="28">
        <f t="shared" si="3"/>
        <v>0</v>
      </c>
      <c r="H4" s="28">
        <f t="shared" si="3"/>
        <v>0</v>
      </c>
      <c r="I4" s="28">
        <f t="shared" si="3"/>
        <v>0</v>
      </c>
      <c r="J4" s="28">
        <f t="shared" si="3"/>
        <v>0</v>
      </c>
      <c r="K4" s="28">
        <f t="shared" si="3"/>
        <v>0</v>
      </c>
      <c r="L4" s="28">
        <f t="shared" si="3"/>
        <v>0</v>
      </c>
      <c r="M4" s="28">
        <f t="shared" si="3"/>
        <v>0</v>
      </c>
      <c r="N4" s="113" t="s">
        <v>108</v>
      </c>
    </row>
    <row r="5" spans="1:14">
      <c r="A5" s="16" t="s">
        <v>188</v>
      </c>
      <c r="B5" s="28">
        <f t="shared" ref="B5:M5" si="4">B84+B96+B108</f>
        <v>0</v>
      </c>
      <c r="C5" s="28">
        <f t="shared" si="4"/>
        <v>0</v>
      </c>
      <c r="D5" s="28">
        <f t="shared" si="4"/>
        <v>0</v>
      </c>
      <c r="E5" s="28">
        <f t="shared" si="4"/>
        <v>0</v>
      </c>
      <c r="F5" s="28">
        <f t="shared" si="4"/>
        <v>0</v>
      </c>
      <c r="G5" s="28">
        <f t="shared" si="4"/>
        <v>0</v>
      </c>
      <c r="H5" s="28">
        <f t="shared" si="4"/>
        <v>0</v>
      </c>
      <c r="I5" s="28">
        <f t="shared" si="4"/>
        <v>0</v>
      </c>
      <c r="J5" s="28">
        <f t="shared" si="4"/>
        <v>0</v>
      </c>
      <c r="K5" s="28">
        <f t="shared" si="4"/>
        <v>0</v>
      </c>
      <c r="L5" s="28">
        <f t="shared" si="4"/>
        <v>0</v>
      </c>
      <c r="M5" s="28">
        <f t="shared" si="4"/>
        <v>0</v>
      </c>
      <c r="N5" s="113" t="s">
        <v>109</v>
      </c>
    </row>
    <row r="6" spans="1:14">
      <c r="A6" s="16" t="s">
        <v>189</v>
      </c>
      <c r="B6" s="28">
        <f>B26</f>
        <v>0</v>
      </c>
      <c r="C6" s="28">
        <f t="shared" ref="C6:M6" si="5">C26</f>
        <v>0</v>
      </c>
      <c r="D6" s="28">
        <f t="shared" si="5"/>
        <v>0</v>
      </c>
      <c r="E6" s="28">
        <f t="shared" si="5"/>
        <v>0</v>
      </c>
      <c r="F6" s="28">
        <f t="shared" si="5"/>
        <v>0</v>
      </c>
      <c r="G6" s="28">
        <f t="shared" si="5"/>
        <v>0</v>
      </c>
      <c r="H6" s="28">
        <f t="shared" si="5"/>
        <v>0</v>
      </c>
      <c r="I6" s="28">
        <f t="shared" si="5"/>
        <v>0</v>
      </c>
      <c r="J6" s="28">
        <f t="shared" si="5"/>
        <v>0</v>
      </c>
      <c r="K6" s="28">
        <f t="shared" si="5"/>
        <v>0</v>
      </c>
      <c r="L6" s="28">
        <f t="shared" si="5"/>
        <v>0</v>
      </c>
      <c r="M6" s="28">
        <f t="shared" si="5"/>
        <v>0</v>
      </c>
      <c r="N6" s="113" t="s">
        <v>110</v>
      </c>
    </row>
    <row r="7" spans="1:14">
      <c r="A7" s="16" t="s">
        <v>190</v>
      </c>
      <c r="B7" s="28">
        <f>B3+B4-B5+B6</f>
        <v>0</v>
      </c>
      <c r="C7" s="28">
        <f t="shared" ref="C7:D7" si="6">C3+C4-C5+C6</f>
        <v>0</v>
      </c>
      <c r="D7" s="28">
        <f t="shared" si="6"/>
        <v>0</v>
      </c>
      <c r="E7" s="28">
        <f>E3+E4-E5+E6</f>
        <v>0</v>
      </c>
      <c r="F7" s="28">
        <f t="shared" ref="F7" si="7">F3+F4-F5+F6</f>
        <v>0</v>
      </c>
      <c r="G7" s="28">
        <f t="shared" ref="G7" si="8">G3+G4-G5+G6</f>
        <v>0</v>
      </c>
      <c r="H7" s="28">
        <f>H3+H4-H5+H6</f>
        <v>0</v>
      </c>
      <c r="I7" s="28">
        <f t="shared" ref="I7" si="9">I3+I4-I5+I6</f>
        <v>0</v>
      </c>
      <c r="J7" s="28">
        <f t="shared" ref="J7" si="10">J3+J4-J5+J6</f>
        <v>0</v>
      </c>
      <c r="K7" s="28">
        <f>K3+K4-K5+K6</f>
        <v>0</v>
      </c>
      <c r="L7" s="28">
        <f t="shared" ref="L7" si="11">L3+L4-L5+L6</f>
        <v>0</v>
      </c>
      <c r="M7" s="28">
        <f t="shared" ref="M7" si="12">M3+M4-M5+M6</f>
        <v>0</v>
      </c>
      <c r="N7" s="113" t="s">
        <v>111</v>
      </c>
    </row>
    <row r="8" spans="1:14">
      <c r="N8" s="113" t="s">
        <v>104</v>
      </c>
    </row>
    <row r="9" spans="1:14" ht="38.25" customHeight="1">
      <c r="A9" s="169" t="s">
        <v>191</v>
      </c>
      <c r="B9" s="167"/>
      <c r="C9" s="363" t="s">
        <v>192</v>
      </c>
      <c r="D9" s="363"/>
      <c r="E9" s="363"/>
      <c r="F9" s="363"/>
      <c r="G9" s="363"/>
      <c r="H9" s="363"/>
      <c r="I9" s="363"/>
      <c r="J9" s="363"/>
      <c r="K9" s="363"/>
      <c r="L9" s="363"/>
      <c r="M9" s="170"/>
      <c r="N9" s="113" t="s">
        <v>112</v>
      </c>
    </row>
    <row r="10" spans="1:14" ht="15.75">
      <c r="A10" s="60" t="s">
        <v>193</v>
      </c>
      <c r="B10" s="86" t="str">
        <f>B2</f>
        <v>Aug</v>
      </c>
      <c r="C10" s="86" t="str">
        <f>C2</f>
        <v>Sep</v>
      </c>
      <c r="D10" s="86" t="str">
        <f>D2</f>
        <v>Oct</v>
      </c>
      <c r="E10" s="86" t="str">
        <f t="shared" ref="E10:M10" si="13">E2</f>
        <v>Nov</v>
      </c>
      <c r="F10" s="86" t="str">
        <f t="shared" si="13"/>
        <v>Dec</v>
      </c>
      <c r="G10" s="86" t="str">
        <f t="shared" si="13"/>
        <v>Jan</v>
      </c>
      <c r="H10" s="86" t="str">
        <f t="shared" si="13"/>
        <v>Feb</v>
      </c>
      <c r="I10" s="86" t="str">
        <f t="shared" si="13"/>
        <v>Mar</v>
      </c>
      <c r="J10" s="86" t="str">
        <f t="shared" si="13"/>
        <v>Apr</v>
      </c>
      <c r="K10" s="86" t="str">
        <f t="shared" si="13"/>
        <v>May</v>
      </c>
      <c r="L10" s="86" t="str">
        <f t="shared" si="13"/>
        <v>Jun</v>
      </c>
      <c r="M10" s="86" t="str">
        <f t="shared" si="13"/>
        <v>Jul</v>
      </c>
      <c r="N10" s="113" t="s">
        <v>113</v>
      </c>
    </row>
    <row r="11" spans="1:14">
      <c r="A11" s="28" t="str">
        <f>IF(Financial!M34="","",Financial!M34)</f>
        <v/>
      </c>
      <c r="B11" s="95"/>
      <c r="C11" s="95"/>
      <c r="D11" s="95"/>
      <c r="E11" s="95"/>
      <c r="F11" s="95"/>
      <c r="G11" s="95"/>
      <c r="H11" s="95"/>
      <c r="I11" s="95"/>
      <c r="J11" s="95"/>
      <c r="K11" s="95"/>
      <c r="L11" s="95"/>
      <c r="M11" s="95"/>
      <c r="N11" s="113" t="s">
        <v>114</v>
      </c>
    </row>
    <row r="12" spans="1:14">
      <c r="A12" s="28" t="str">
        <f>IF(Financial!M35="","",Financial!M35)</f>
        <v/>
      </c>
      <c r="B12" s="95"/>
      <c r="C12" s="95"/>
      <c r="D12" s="95"/>
      <c r="E12" s="95"/>
      <c r="F12" s="95"/>
      <c r="G12" s="95"/>
      <c r="H12" s="95"/>
      <c r="I12" s="95"/>
      <c r="J12" s="95"/>
      <c r="K12" s="95"/>
      <c r="L12" s="95"/>
      <c r="M12" s="95"/>
      <c r="N12" s="113" t="s">
        <v>115</v>
      </c>
    </row>
    <row r="13" spans="1:14">
      <c r="A13" s="28" t="str">
        <f>IF(Financial!M36="","",Financial!M36)</f>
        <v/>
      </c>
      <c r="B13" s="95"/>
      <c r="C13" s="95"/>
      <c r="D13" s="95"/>
      <c r="E13" s="95"/>
      <c r="F13" s="95"/>
      <c r="G13" s="95"/>
      <c r="H13" s="95"/>
      <c r="I13" s="95"/>
      <c r="J13" s="95"/>
      <c r="K13" s="95"/>
      <c r="L13" s="95"/>
      <c r="M13" s="95"/>
      <c r="N13" s="113" t="s">
        <v>116</v>
      </c>
    </row>
    <row r="14" spans="1:14">
      <c r="A14" s="28" t="str">
        <f>IF(Financial!M37="","",Financial!M37)</f>
        <v/>
      </c>
      <c r="B14" s="95"/>
      <c r="C14" s="95"/>
      <c r="D14" s="95"/>
      <c r="E14" s="95"/>
      <c r="F14" s="95"/>
      <c r="G14" s="95"/>
      <c r="H14" s="95"/>
      <c r="I14" s="95"/>
      <c r="J14" s="95"/>
      <c r="K14" s="95"/>
      <c r="L14" s="95"/>
      <c r="M14" s="95"/>
    </row>
    <row r="15" spans="1:14">
      <c r="A15" s="28" t="str">
        <f>IF(Financial!M38="","",Financial!M38)</f>
        <v/>
      </c>
      <c r="B15" s="95"/>
      <c r="C15" s="95"/>
      <c r="D15" s="95"/>
      <c r="E15" s="95"/>
      <c r="F15" s="95"/>
      <c r="G15" s="95"/>
      <c r="H15" s="95"/>
      <c r="I15" s="95"/>
      <c r="J15" s="95"/>
      <c r="K15" s="95"/>
      <c r="L15" s="95"/>
      <c r="M15" s="95"/>
    </row>
    <row r="16" spans="1:14">
      <c r="A16" s="28" t="str">
        <f>IF(Financial!M39="","",Financial!M39)</f>
        <v/>
      </c>
      <c r="B16" s="95"/>
      <c r="C16" s="95"/>
      <c r="D16" s="95"/>
      <c r="E16" s="95"/>
      <c r="F16" s="95"/>
      <c r="G16" s="95"/>
      <c r="H16" s="95"/>
      <c r="I16" s="95"/>
      <c r="J16" s="95"/>
      <c r="K16" s="95"/>
      <c r="L16" s="95"/>
      <c r="M16" s="95"/>
    </row>
    <row r="17" spans="1:17">
      <c r="A17" s="28" t="str">
        <f>IF(Financial!M40="","",Financial!M40)</f>
        <v/>
      </c>
      <c r="B17" s="95"/>
      <c r="C17" s="95"/>
      <c r="D17" s="95"/>
      <c r="E17" s="95"/>
      <c r="F17" s="95"/>
      <c r="G17" s="95"/>
      <c r="H17" s="95"/>
      <c r="I17" s="95"/>
      <c r="J17" s="95"/>
      <c r="K17" s="95"/>
      <c r="L17" s="95"/>
      <c r="M17" s="95"/>
    </row>
    <row r="18" spans="1:17">
      <c r="A18" s="28" t="str">
        <f>IF(Financial!M41="","",Financial!M41)</f>
        <v/>
      </c>
      <c r="B18" s="95"/>
      <c r="C18" s="95"/>
      <c r="D18" s="95"/>
      <c r="E18" s="95"/>
      <c r="F18" s="95"/>
      <c r="G18" s="95"/>
      <c r="H18" s="95"/>
      <c r="I18" s="95"/>
      <c r="J18" s="95"/>
      <c r="K18" s="95"/>
      <c r="L18" s="95"/>
      <c r="M18" s="95"/>
    </row>
    <row r="19" spans="1:17">
      <c r="A19" s="28" t="str">
        <f>IF(Financial!M42="","",Financial!M42)</f>
        <v/>
      </c>
      <c r="B19" s="95"/>
      <c r="C19" s="95"/>
      <c r="D19" s="95"/>
      <c r="E19" s="95"/>
      <c r="F19" s="95"/>
      <c r="G19" s="95"/>
      <c r="H19" s="95"/>
      <c r="I19" s="95"/>
      <c r="J19" s="95"/>
      <c r="K19" s="95"/>
      <c r="L19" s="95"/>
      <c r="M19" s="95"/>
    </row>
    <row r="20" spans="1:17">
      <c r="A20" s="28" t="str">
        <f>IF(Financial!M43="","",Financial!M43)</f>
        <v/>
      </c>
      <c r="B20" s="95"/>
      <c r="C20" s="95"/>
      <c r="D20" s="95"/>
      <c r="E20" s="95"/>
      <c r="F20" s="95"/>
      <c r="G20" s="95"/>
      <c r="H20" s="95"/>
      <c r="I20" s="95"/>
      <c r="J20" s="95"/>
      <c r="K20" s="95"/>
      <c r="L20" s="95"/>
      <c r="M20" s="95"/>
    </row>
    <row r="21" spans="1:17">
      <c r="A21" s="28" t="str">
        <f>IF(Financial!M44="","",Financial!M44)</f>
        <v/>
      </c>
      <c r="B21" s="95"/>
      <c r="C21" s="95"/>
      <c r="D21" s="95"/>
      <c r="E21" s="95"/>
      <c r="F21" s="95"/>
      <c r="G21" s="95"/>
      <c r="H21" s="95"/>
      <c r="I21" s="95"/>
      <c r="J21" s="95"/>
      <c r="K21" s="95"/>
      <c r="L21" s="95"/>
      <c r="M21" s="95"/>
    </row>
    <row r="22" spans="1:17">
      <c r="A22" s="28" t="str">
        <f>IF(Financial!M45="","",Financial!M45)</f>
        <v/>
      </c>
      <c r="B22" s="95"/>
      <c r="C22" s="95"/>
      <c r="D22" s="95"/>
      <c r="E22" s="95"/>
      <c r="F22" s="95"/>
      <c r="G22" s="95"/>
      <c r="H22" s="95"/>
      <c r="I22" s="95"/>
      <c r="J22" s="95"/>
      <c r="K22" s="95"/>
      <c r="L22" s="95"/>
      <c r="M22" s="95"/>
    </row>
    <row r="23" spans="1:17">
      <c r="A23" s="28" t="str">
        <f>IF(Financial!M46="","",Financial!M46)</f>
        <v/>
      </c>
      <c r="B23" s="95"/>
      <c r="C23" s="95"/>
      <c r="D23" s="95"/>
      <c r="E23" s="95"/>
      <c r="F23" s="95"/>
      <c r="G23" s="95"/>
      <c r="H23" s="95"/>
      <c r="I23" s="95"/>
      <c r="J23" s="95"/>
      <c r="K23" s="95"/>
      <c r="L23" s="95"/>
      <c r="M23" s="95"/>
    </row>
    <row r="24" spans="1:17">
      <c r="A24" s="28" t="str">
        <f>IF(Financial!M47="","",Financial!M47)</f>
        <v/>
      </c>
      <c r="B24" s="95"/>
      <c r="C24" s="95"/>
      <c r="D24" s="95"/>
      <c r="E24" s="95"/>
      <c r="F24" s="95"/>
      <c r="G24" s="95"/>
      <c r="H24" s="95"/>
      <c r="I24" s="95"/>
      <c r="J24" s="95"/>
      <c r="K24" s="95"/>
      <c r="L24" s="95"/>
      <c r="M24" s="95"/>
    </row>
    <row r="25" spans="1:17">
      <c r="A25" s="28" t="str">
        <f>IF(Financial!M48="","",Financial!M48)</f>
        <v/>
      </c>
      <c r="B25" s="95"/>
      <c r="C25" s="95"/>
      <c r="D25" s="95"/>
      <c r="E25" s="95"/>
      <c r="F25" s="95"/>
      <c r="G25" s="95"/>
      <c r="H25" s="95"/>
      <c r="I25" s="95"/>
      <c r="J25" s="95"/>
      <c r="K25" s="95"/>
      <c r="L25" s="95"/>
      <c r="M25" s="95"/>
    </row>
    <row r="26" spans="1:17">
      <c r="A26" s="25" t="s">
        <v>154</v>
      </c>
      <c r="B26" s="26">
        <f t="shared" ref="B26:M26" si="14">SUM(B11:B25)</f>
        <v>0</v>
      </c>
      <c r="C26" s="26">
        <f t="shared" si="14"/>
        <v>0</v>
      </c>
      <c r="D26" s="26">
        <f t="shared" si="14"/>
        <v>0</v>
      </c>
      <c r="E26" s="26">
        <f t="shared" si="14"/>
        <v>0</v>
      </c>
      <c r="F26" s="26">
        <f t="shared" si="14"/>
        <v>0</v>
      </c>
      <c r="G26" s="26">
        <f t="shared" si="14"/>
        <v>0</v>
      </c>
      <c r="H26" s="26">
        <f t="shared" si="14"/>
        <v>0</v>
      </c>
      <c r="I26" s="26">
        <f t="shared" si="14"/>
        <v>0</v>
      </c>
      <c r="J26" s="26">
        <f t="shared" si="14"/>
        <v>0</v>
      </c>
      <c r="K26" s="26">
        <f t="shared" si="14"/>
        <v>0</v>
      </c>
      <c r="L26" s="26">
        <f t="shared" si="14"/>
        <v>0</v>
      </c>
      <c r="M26" s="26">
        <f t="shared" si="14"/>
        <v>0</v>
      </c>
    </row>
    <row r="28" spans="1:17" hidden="1">
      <c r="A28" t="s">
        <v>194</v>
      </c>
      <c r="B28"/>
      <c r="C28"/>
      <c r="D28"/>
      <c r="E28"/>
      <c r="F28"/>
      <c r="G28"/>
      <c r="H28"/>
      <c r="I28"/>
      <c r="J28"/>
      <c r="K28"/>
      <c r="L28"/>
      <c r="M28"/>
    </row>
    <row r="29" spans="1:17" hidden="1">
      <c r="A29" s="78" t="str">
        <f t="shared" ref="A29:A43" si="15">A11</f>
        <v/>
      </c>
      <c r="B29" s="78">
        <f>IF(B11&gt;0,Financial!R34+Financial!P34*Financial!S34/12,IF(-B11&gt;=(Financial!R34+Financial!P34*Financial!S34/12),0,Financial!R34+Financial!P34*Financial!S34/12+B11))</f>
        <v>0</v>
      </c>
      <c r="C29" s="78">
        <f>IF(C11&gt;0,B29+B46*Financial!$S34/12,IF(-C11&gt;B29+B46*Financial!$S34/12,0,B29+B46*Financial!$S34/12+C11))</f>
        <v>0</v>
      </c>
      <c r="D29" s="78">
        <f>IF(D11&gt;0,C29+C46*Financial!$S34/12,IF(-D11&gt;C29+C46*Financial!$S34/12,0,C29+C46*Financial!$S34/12+D11))</f>
        <v>0</v>
      </c>
      <c r="E29" s="78">
        <f>IF(E11&gt;0,D29+D46*Financial!$S34/12,IF(-E11&gt;D29+D46*Financial!$S34/12,0,D29+D46*Financial!$S34/12+E11))</f>
        <v>0</v>
      </c>
      <c r="F29" s="78">
        <f>IF(F11&gt;0,E29+E46*Financial!$S34/12,IF(-F11&gt;E29+E46*Financial!$S34/12,0,E29+E46*Financial!$S34/12+F11))</f>
        <v>0</v>
      </c>
      <c r="G29" s="78">
        <f>IF(G11&gt;0,F29+F46*Financial!$S34/12,IF(-G11&gt;F29+F46*Financial!$S34/12,0,F29+F46*Financial!$S34/12+G11))</f>
        <v>0</v>
      </c>
      <c r="H29" s="78">
        <f>IF(H11&gt;0,G29+G46*Financial!$S34/12,IF(-H11&gt;G29+G46*Financial!$S34/12,0,G29+G46*Financial!$S34/12+H11))</f>
        <v>0</v>
      </c>
      <c r="I29" s="78">
        <f>IF(I11&gt;0,H29+H46*Financial!$S34/12,IF(-I11&gt;H29+H46*Financial!$S34/12,0,H29+H46*Financial!$S34/12+I11))</f>
        <v>0</v>
      </c>
      <c r="J29" s="78">
        <f>IF(J11&gt;0,I29+I46*Financial!$S34/12,IF(-J11&gt;I29+I46*Financial!$S34/12,0,I29+I46*Financial!$S34/12+J11))</f>
        <v>0</v>
      </c>
      <c r="K29" s="78">
        <f>IF(K11&gt;0,J29+J46*Financial!$S34/12,IF(-K11&gt;J29+J46*Financial!$S34/12,0,J29+J46*Financial!$S34/12+K11))</f>
        <v>0</v>
      </c>
      <c r="L29" s="78">
        <f>IF(L11&gt;0,K29+K46*Financial!$S34/12,IF(-L11&gt;K29+K46*Financial!$S34/12,0,K29+K46*Financial!$S34/12+L11))</f>
        <v>0</v>
      </c>
      <c r="M29" s="78">
        <f>IF(M11&gt;0,L29+L46*Financial!$S34/12,IF(-M11&gt;L29+L46*Financial!$S34/12,0,L29+L46*Financial!$S34/12+M11))</f>
        <v>0</v>
      </c>
      <c r="N29" s="11"/>
      <c r="O29" s="11"/>
      <c r="P29" s="11"/>
      <c r="Q29" s="11"/>
    </row>
    <row r="30" spans="1:17" hidden="1">
      <c r="A30" s="78" t="str">
        <f t="shared" si="15"/>
        <v/>
      </c>
      <c r="B30" s="78">
        <f>IF(B12&gt;0,Financial!R35+Financial!P35*Financial!S35/12,IF(-B12&gt;=(Financial!R35+Financial!P35*Financial!S35/12),0,Financial!R35+Financial!P35*Financial!S35/12+B12))</f>
        <v>0</v>
      </c>
      <c r="C30" s="78">
        <f>IF(C12&gt;0,B30+B47*Financial!$S35/12,IF(-C12&gt;B30+B47*Financial!$S35/12,0,B30+B47*Financial!$S35/12+C12))</f>
        <v>0</v>
      </c>
      <c r="D30" s="78">
        <f>IF(D12&gt;0,C30+C47*Financial!$S35/12,IF(-D12&gt;C30+C47*Financial!$S35/12,0,C30+C47*Financial!$S35/12+D12))</f>
        <v>0</v>
      </c>
      <c r="E30" s="78">
        <f>IF(E12&gt;0,D30+D47*Financial!$S35/12,IF(-E12&gt;D30+D47*Financial!$S35/12,0,D30+D47*Financial!$S35/12+E12))</f>
        <v>0</v>
      </c>
      <c r="F30" s="78">
        <f>IF(F12&gt;0,E30+E47*Financial!$S35/12,IF(-F12&gt;E30+E47*Financial!$S35/12,0,E30+E47*Financial!$S35/12+F12))</f>
        <v>0</v>
      </c>
      <c r="G30" s="78">
        <f>IF(G12&gt;0,F30+F47*Financial!$S35/12,IF(-G12&gt;F30+F47*Financial!$S35/12,0,F30+F47*Financial!$S35/12+G12))</f>
        <v>0</v>
      </c>
      <c r="H30" s="78">
        <f>IF(H12&gt;0,G30+G47*Financial!$S35/12,IF(-H12&gt;G30+G47*Financial!$S35/12,0,G30+G47*Financial!$S35/12+H12))</f>
        <v>0</v>
      </c>
      <c r="I30" s="78">
        <f>IF(I12&gt;0,H30+H47*Financial!$S35/12,IF(-I12&gt;H30+H47*Financial!$S35/12,0,H30+H47*Financial!$S35/12+I12))</f>
        <v>0</v>
      </c>
      <c r="J30" s="78">
        <f>IF(J12&gt;0,I30+I47*Financial!$S35/12,IF(-J12&gt;I30+I47*Financial!$S35/12,0,I30+I47*Financial!$S35/12+J12))</f>
        <v>0</v>
      </c>
      <c r="K30" s="78">
        <f>IF(K12&gt;0,J30+J47*Financial!$S35/12,IF(-K12&gt;J30+J47*Financial!$S35/12,0,J30+J47*Financial!$S35/12+K12))</f>
        <v>0</v>
      </c>
      <c r="L30" s="78">
        <f>IF(L12&gt;0,K30+K47*Financial!$S35/12,IF(-L12&gt;K30+K47*Financial!$S35/12,0,K30+K47*Financial!$S35/12+L12))</f>
        <v>0</v>
      </c>
      <c r="M30" s="78">
        <f>IF(M12&gt;0,L30+L47*Financial!$S35/12,IF(-M12&gt;L30+L47*Financial!$S35/12,0,L30+L47*Financial!$S35/12+M12))</f>
        <v>0</v>
      </c>
      <c r="N30" s="11"/>
      <c r="O30" s="11"/>
      <c r="P30" s="11"/>
      <c r="Q30" s="11"/>
    </row>
    <row r="31" spans="1:17" hidden="1">
      <c r="A31" s="78" t="str">
        <f t="shared" si="15"/>
        <v/>
      </c>
      <c r="B31" s="78">
        <f>IF(B13&gt;0,Financial!R36+Financial!P36*Financial!S36/12,IF(-B13&gt;=(Financial!R36+Financial!P36*Financial!S36/12),0,Financial!R36+Financial!P36*Financial!S36/12+B13))</f>
        <v>0</v>
      </c>
      <c r="C31" s="78">
        <f>IF(C13&gt;0,B31+B48*Financial!$S36/12,IF(-C13&gt;B31+B48*Financial!$S36/12,0,B31+B48*Financial!$S36/12+C13))</f>
        <v>0</v>
      </c>
      <c r="D31" s="78">
        <f>IF(D13&gt;0,C31+C48*Financial!$S36/12,IF(-D13&gt;C31+C48*Financial!$S36/12,0,C31+C48*Financial!$S36/12+D13))</f>
        <v>0</v>
      </c>
      <c r="E31" s="78">
        <f>IF(E13&gt;0,D31+D48*Financial!$S36/12,IF(-E13&gt;D31+D48*Financial!$S36/12,0,D31+D48*Financial!$S36/12+E13))</f>
        <v>0</v>
      </c>
      <c r="F31" s="78">
        <f>IF(F13&gt;0,E31+E48*Financial!$S36/12,IF(-F13&gt;E31+E48*Financial!$S36/12,0,E31+E48*Financial!$S36/12+F13))</f>
        <v>0</v>
      </c>
      <c r="G31" s="78">
        <f>IF(G13&gt;0,F31+F48*Financial!$S36/12,IF(-G13&gt;F31+F48*Financial!$S36/12,0,F31+F48*Financial!$S36/12+G13))</f>
        <v>0</v>
      </c>
      <c r="H31" s="78">
        <f>IF(H13&gt;0,G31+G48*Financial!$S36/12,IF(-H13&gt;G31+G48*Financial!$S36/12,0,G31+G48*Financial!$S36/12+H13))</f>
        <v>0</v>
      </c>
      <c r="I31" s="78">
        <f>IF(I13&gt;0,H31+H48*Financial!$S36/12,IF(-I13&gt;H31+H48*Financial!$S36/12,0,H31+H48*Financial!$S36/12+I13))</f>
        <v>0</v>
      </c>
      <c r="J31" s="78">
        <f>IF(J13&gt;0,I31+I48*Financial!$S36/12,IF(-J13&gt;I31+I48*Financial!$S36/12,0,I31+I48*Financial!$S36/12+J13))</f>
        <v>0</v>
      </c>
      <c r="K31" s="78">
        <f>IF(K13&gt;0,J31+J48*Financial!$S36/12,IF(-K13&gt;J31+J48*Financial!$S36/12,0,J31+J48*Financial!$S36/12+K13))</f>
        <v>0</v>
      </c>
      <c r="L31" s="78">
        <f>IF(L13&gt;0,K31+K48*Financial!$S36/12,IF(-L13&gt;K31+K48*Financial!$S36/12,0,K31+K48*Financial!$S36/12+L13))</f>
        <v>0</v>
      </c>
      <c r="M31" s="78">
        <f>IF(M13&gt;0,L31+L48*Financial!$S36/12,IF(-M13&gt;L31+L48*Financial!$S36/12,0,L31+L48*Financial!$S36/12+M13))</f>
        <v>0</v>
      </c>
      <c r="N31" s="11"/>
      <c r="O31" s="11"/>
      <c r="P31" s="11"/>
      <c r="Q31" s="11"/>
    </row>
    <row r="32" spans="1:17" hidden="1">
      <c r="A32" s="78" t="str">
        <f t="shared" si="15"/>
        <v/>
      </c>
      <c r="B32" s="78">
        <f>IF(B14&gt;0,Financial!R37+Financial!P37*Financial!S37/12,IF(-B14&gt;=(Financial!R37+Financial!P37*Financial!S37/12),0,Financial!R37+Financial!P37*Financial!S37/12+B14))</f>
        <v>0</v>
      </c>
      <c r="C32" s="78">
        <f>IF(C14&gt;0,B32+B49*Financial!$S37/12,IF(-C14&gt;B32+B49*Financial!$S37/12,0,B32+B49*Financial!$S37/12+C14))</f>
        <v>0</v>
      </c>
      <c r="D32" s="78">
        <f>IF(D14&gt;0,C32+C49*Financial!$S37/12,IF(-D14&gt;C32+C49*Financial!$S37/12,0,C32+C49*Financial!$S37/12+D14))</f>
        <v>0</v>
      </c>
      <c r="E32" s="78">
        <f>IF(E14&gt;0,D32+D49*Financial!$S37/12,IF(-E14&gt;D32+D49*Financial!$S37/12,0,D32+D49*Financial!$S37/12+E14))</f>
        <v>0</v>
      </c>
      <c r="F32" s="78">
        <f>IF(F14&gt;0,E32+E49*Financial!$S37/12,IF(-F14&gt;E32+E49*Financial!$S37/12,0,E32+E49*Financial!$S37/12+F14))</f>
        <v>0</v>
      </c>
      <c r="G32" s="78">
        <f>IF(G14&gt;0,F32+F49*Financial!$S37/12,IF(-G14&gt;F32+F49*Financial!$S37/12,0,F32+F49*Financial!$S37/12+G14))</f>
        <v>0</v>
      </c>
      <c r="H32" s="78">
        <f>IF(H14&gt;0,G32+G49*Financial!$S37/12,IF(-H14&gt;G32+G49*Financial!$S37/12,0,G32+G49*Financial!$S37/12+H14))</f>
        <v>0</v>
      </c>
      <c r="I32" s="78">
        <f>IF(I14&gt;0,H32+H49*Financial!$S37/12,IF(-I14&gt;H32+H49*Financial!$S37/12,0,H32+H49*Financial!$S37/12+I14))</f>
        <v>0</v>
      </c>
      <c r="J32" s="78">
        <f>IF(J14&gt;0,I32+I49*Financial!$S37/12,IF(-J14&gt;I32+I49*Financial!$S37/12,0,I32+I49*Financial!$S37/12+J14))</f>
        <v>0</v>
      </c>
      <c r="K32" s="78">
        <f>IF(K14&gt;0,J32+J49*Financial!$S37/12,IF(-K14&gt;J32+J49*Financial!$S37/12,0,J32+J49*Financial!$S37/12+K14))</f>
        <v>0</v>
      </c>
      <c r="L32" s="78">
        <f>IF(L14&gt;0,K32+K49*Financial!$S37/12,IF(-L14&gt;K32+K49*Financial!$S37/12,0,K32+K49*Financial!$S37/12+L14))</f>
        <v>0</v>
      </c>
      <c r="M32" s="78">
        <f>IF(M14&gt;0,L32+L49*Financial!$S37/12,IF(-M14&gt;L32+L49*Financial!$S37/12,0,L32+L49*Financial!$S37/12+M14))</f>
        <v>0</v>
      </c>
      <c r="N32" s="11"/>
      <c r="O32" s="11"/>
      <c r="P32" s="11"/>
      <c r="Q32" s="11"/>
    </row>
    <row r="33" spans="1:18" hidden="1">
      <c r="A33" s="78" t="str">
        <f t="shared" si="15"/>
        <v/>
      </c>
      <c r="B33" s="78">
        <f>IF(B15&gt;0,Financial!R38+Financial!P38*Financial!S38/12,IF(-B15&gt;=(Financial!R38+Financial!P38*Financial!S38/12),0,Financial!R38+Financial!P38*Financial!S38/12+B15))</f>
        <v>0</v>
      </c>
      <c r="C33" s="78">
        <f>IF(C15&gt;0,B33+B50*Financial!$S38/12,IF(-C15&gt;B33+B50*Financial!$S38/12,0,B33+B50*Financial!$S38/12+C15))</f>
        <v>0</v>
      </c>
      <c r="D33" s="78">
        <f>IF(D15&gt;0,C33+C50*Financial!$S38/12,IF(-D15&gt;C33+C50*Financial!$S38/12,0,C33+C50*Financial!$S38/12+D15))</f>
        <v>0</v>
      </c>
      <c r="E33" s="78">
        <f>IF(E15&gt;0,D33+D50*Financial!$S38/12,IF(-E15&gt;D33+D50*Financial!$S38/12,0,D33+D50*Financial!$S38/12+E15))</f>
        <v>0</v>
      </c>
      <c r="F33" s="78">
        <f>IF(F15&gt;0,E33+E50*Financial!$S38/12,IF(-F15&gt;E33+E50*Financial!$S38/12,0,E33+E50*Financial!$S38/12+F15))</f>
        <v>0</v>
      </c>
      <c r="G33" s="78">
        <f>IF(G15&gt;0,F33+F50*Financial!$S38/12,IF(-G15&gt;F33+F50*Financial!$S38/12,0,F33+F50*Financial!$S38/12+G15))</f>
        <v>0</v>
      </c>
      <c r="H33" s="78">
        <f>IF(H15&gt;0,G33+G50*Financial!$S38/12,IF(-H15&gt;G33+G50*Financial!$S38/12,0,G33+G50*Financial!$S38/12+H15))</f>
        <v>0</v>
      </c>
      <c r="I33" s="78">
        <f>IF(I15&gt;0,H33+H50*Financial!$S38/12,IF(-I15&gt;H33+H50*Financial!$S38/12,0,H33+H50*Financial!$S38/12+I15))</f>
        <v>0</v>
      </c>
      <c r="J33" s="78">
        <f>IF(J15&gt;0,I33+I50*Financial!$S38/12,IF(-J15&gt;I33+I50*Financial!$S38/12,0,I33+I50*Financial!$S38/12+J15))</f>
        <v>0</v>
      </c>
      <c r="K33" s="78">
        <f>IF(K15&gt;0,J33+J50*Financial!$S38/12,IF(-K15&gt;J33+J50*Financial!$S38/12,0,J33+J50*Financial!$S38/12+K15))</f>
        <v>0</v>
      </c>
      <c r="L33" s="78">
        <f>IF(L15&gt;0,K33+K50*Financial!$S38/12,IF(-L15&gt;K33+K50*Financial!$S38/12,0,K33+K50*Financial!$S38/12+L15))</f>
        <v>0</v>
      </c>
      <c r="M33" s="78">
        <f>IF(M15&gt;0,L33+L50*Financial!$S38/12,IF(-M15&gt;L33+L50*Financial!$S38/12,0,L33+L50*Financial!$S38/12+M15))</f>
        <v>0</v>
      </c>
      <c r="N33" s="11"/>
      <c r="O33" s="11"/>
      <c r="P33" s="11"/>
      <c r="Q33" s="11"/>
    </row>
    <row r="34" spans="1:18" hidden="1">
      <c r="A34" s="78" t="str">
        <f t="shared" si="15"/>
        <v/>
      </c>
      <c r="B34" s="78">
        <f>IF(B16&gt;0,Financial!R39+Financial!P39*Financial!S39/12,IF(-B16&gt;=(Financial!R39+Financial!P39*Financial!S39/12),0,Financial!R39+Financial!P39*Financial!S39/12+B16))</f>
        <v>0</v>
      </c>
      <c r="C34" s="78">
        <f>IF(C16&gt;0,B34+B51*Financial!$S39/12,IF(-C16&gt;B34+B51*Financial!$S39/12,0,B34+B51*Financial!$S39/12+C16))</f>
        <v>0</v>
      </c>
      <c r="D34" s="78">
        <f>IF(D16&gt;0,C34+C51*Financial!$S39/12,IF(-D16&gt;C34+C51*Financial!$S39/12,0,C34+C51*Financial!$S39/12+D16))</f>
        <v>0</v>
      </c>
      <c r="E34" s="78">
        <f>IF(E16&gt;0,D34+D51*Financial!$S39/12,IF(-E16&gt;D34+D51*Financial!$S39/12,0,D34+D51*Financial!$S39/12+E16))</f>
        <v>0</v>
      </c>
      <c r="F34" s="78">
        <f>IF(F16&gt;0,E34+E51*Financial!$S39/12,IF(-F16&gt;E34+E51*Financial!$S39/12,0,E34+E51*Financial!$S39/12+F16))</f>
        <v>0</v>
      </c>
      <c r="G34" s="78">
        <f>IF(G16&gt;0,F34+F51*Financial!$S39/12,IF(-G16&gt;F34+F51*Financial!$S39/12,0,F34+F51*Financial!$S39/12+G16))</f>
        <v>0</v>
      </c>
      <c r="H34" s="78">
        <f>IF(H16&gt;0,G34+G51*Financial!$S39/12,IF(-H16&gt;G34+G51*Financial!$S39/12,0,G34+G51*Financial!$S39/12+H16))</f>
        <v>0</v>
      </c>
      <c r="I34" s="78">
        <f>IF(I16&gt;0,H34+H51*Financial!$S39/12,IF(-I16&gt;H34+H51*Financial!$S39/12,0,H34+H51*Financial!$S39/12+I16))</f>
        <v>0</v>
      </c>
      <c r="J34" s="78">
        <f>IF(J16&gt;0,I34+I51*Financial!$S39/12,IF(-J16&gt;I34+I51*Financial!$S39/12,0,I34+I51*Financial!$S39/12+J16))</f>
        <v>0</v>
      </c>
      <c r="K34" s="78">
        <f>IF(K16&gt;0,J34+J51*Financial!$S39/12,IF(-K16&gt;J34+J51*Financial!$S39/12,0,J34+J51*Financial!$S39/12+K16))</f>
        <v>0</v>
      </c>
      <c r="L34" s="78">
        <f>IF(L16&gt;0,K34+K51*Financial!$S39/12,IF(-L16&gt;K34+K51*Financial!$S39/12,0,K34+K51*Financial!$S39/12+L16))</f>
        <v>0</v>
      </c>
      <c r="M34" s="78">
        <f>IF(M16&gt;0,L34+L51*Financial!$S39/12,IF(-M16&gt;L34+L51*Financial!$S39/12,0,L34+L51*Financial!$S39/12+M16))</f>
        <v>0</v>
      </c>
      <c r="N34" s="11"/>
      <c r="O34" s="11"/>
      <c r="P34" s="11"/>
      <c r="Q34" s="11"/>
    </row>
    <row r="35" spans="1:18" hidden="1">
      <c r="A35" s="78" t="str">
        <f t="shared" si="15"/>
        <v/>
      </c>
      <c r="B35" s="78">
        <f>IF(B17&gt;0,Financial!R40+Financial!P40*Financial!S40/12,IF(-B17&gt;=(Financial!R40+Financial!P40*Financial!S40/12),0,Financial!R40+Financial!P40*Financial!S40/12+B17))</f>
        <v>0</v>
      </c>
      <c r="C35" s="78">
        <f>IF(C17&gt;0,B35+B52*Financial!$S40/12,IF(-C17&gt;B35+B52*Financial!$S40/12,0,B35+B52*Financial!$S40/12+C17))</f>
        <v>0</v>
      </c>
      <c r="D35" s="78">
        <f>IF(D17&gt;0,C35+C52*Financial!$S40/12,IF(-D17&gt;C35+C52*Financial!$S40/12,0,C35+C52*Financial!$S40/12+D17))</f>
        <v>0</v>
      </c>
      <c r="E35" s="78">
        <f>IF(E17&gt;0,D35+D52*Financial!$S40/12,IF(-E17&gt;D35+D52*Financial!$S40/12,0,D35+D52*Financial!$S40/12+E17))</f>
        <v>0</v>
      </c>
      <c r="F35" s="78">
        <f>IF(F17&gt;0,E35+E52*Financial!$S40/12,IF(-F17&gt;E35+E52*Financial!$S40/12,0,E35+E52*Financial!$S40/12+F17))</f>
        <v>0</v>
      </c>
      <c r="G35" s="78">
        <f>IF(G17&gt;0,F35+F52*Financial!$S40/12,IF(-G17&gt;F35+F52*Financial!$S40/12,0,F35+F52*Financial!$S40/12+G17))</f>
        <v>0</v>
      </c>
      <c r="H35" s="78">
        <f>IF(H17&gt;0,G35+G52*Financial!$S40/12,IF(-H17&gt;G35+G52*Financial!$S40/12,0,G35+G52*Financial!$S40/12+H17))</f>
        <v>0</v>
      </c>
      <c r="I35" s="78">
        <f>IF(I17&gt;0,H35+H52*Financial!$S40/12,IF(-I17&gt;H35+H52*Financial!$S40/12,0,H35+H52*Financial!$S40/12+I17))</f>
        <v>0</v>
      </c>
      <c r="J35" s="78">
        <f>IF(J17&gt;0,I35+I52*Financial!$S40/12,IF(-J17&gt;I35+I52*Financial!$S40/12,0,I35+I52*Financial!$S40/12+J17))</f>
        <v>0</v>
      </c>
      <c r="K35" s="78">
        <f>IF(K17&gt;0,J35+J52*Financial!$S40/12,IF(-K17&gt;J35+J52*Financial!$S40/12,0,J35+J52*Financial!$S40/12+K17))</f>
        <v>0</v>
      </c>
      <c r="L35" s="78">
        <f>IF(L17&gt;0,K35+K52*Financial!$S40/12,IF(-L17&gt;K35+K52*Financial!$S40/12,0,K35+K52*Financial!$S40/12+L17))</f>
        <v>0</v>
      </c>
      <c r="M35" s="78">
        <f>IF(M17&gt;0,L35+L52*Financial!$S40/12,IF(-M17&gt;L35+L52*Financial!$S40/12,0,L35+L52*Financial!$S40/12+M17))</f>
        <v>0</v>
      </c>
      <c r="N35" s="11"/>
      <c r="O35" s="11"/>
      <c r="P35" s="11"/>
      <c r="Q35" s="11"/>
    </row>
    <row r="36" spans="1:18" hidden="1">
      <c r="A36" s="78" t="str">
        <f t="shared" si="15"/>
        <v/>
      </c>
      <c r="B36" s="78">
        <f>IF(B18&gt;0,Financial!R41+Financial!P41*Financial!S41/12,IF(-B18&gt;=(Financial!R41+Financial!P41*Financial!S41/12),0,Financial!R41+Financial!P41*Financial!S41/12+B18))</f>
        <v>0</v>
      </c>
      <c r="C36" s="78">
        <f>IF(C18&gt;0,B36+B53*Financial!$S41/12,IF(-C18&gt;B36+B53*Financial!$S41/12,0,B36+B53*Financial!$S41/12+C18))</f>
        <v>0</v>
      </c>
      <c r="D36" s="78">
        <f>IF(D18&gt;0,C36+C53*Financial!$S41/12,IF(-D18&gt;C36+C53*Financial!$S41/12,0,C36+C53*Financial!$S41/12+D18))</f>
        <v>0</v>
      </c>
      <c r="E36" s="78">
        <f>IF(E18&gt;0,D36+D53*Financial!$S41/12,IF(-E18&gt;D36+D53*Financial!$S41/12,0,D36+D53*Financial!$S41/12+E18))</f>
        <v>0</v>
      </c>
      <c r="F36" s="78">
        <f>IF(F18&gt;0,E36+E53*Financial!$S41/12,IF(-F18&gt;E36+E53*Financial!$S41/12,0,E36+E53*Financial!$S41/12+F18))</f>
        <v>0</v>
      </c>
      <c r="G36" s="78">
        <f>IF(G18&gt;0,F36+F53*Financial!$S41/12,IF(-G18&gt;F36+F53*Financial!$S41/12,0,F36+F53*Financial!$S41/12+G18))</f>
        <v>0</v>
      </c>
      <c r="H36" s="78">
        <f>IF(H18&gt;0,G36+G53*Financial!$S41/12,IF(-H18&gt;G36+G53*Financial!$S41/12,0,G36+G53*Financial!$S41/12+H18))</f>
        <v>0</v>
      </c>
      <c r="I36" s="78">
        <f>IF(I18&gt;0,H36+H53*Financial!$S41/12,IF(-I18&gt;H36+H53*Financial!$S41/12,0,H36+H53*Financial!$S41/12+I18))</f>
        <v>0</v>
      </c>
      <c r="J36" s="78">
        <f>IF(J18&gt;0,I36+I53*Financial!$S41/12,IF(-J18&gt;I36+I53*Financial!$S41/12,0,I36+I53*Financial!$S41/12+J18))</f>
        <v>0</v>
      </c>
      <c r="K36" s="78">
        <f>IF(K18&gt;0,J36+J53*Financial!$S41/12,IF(-K18&gt;J36+J53*Financial!$S41/12,0,J36+J53*Financial!$S41/12+K18))</f>
        <v>0</v>
      </c>
      <c r="L36" s="78">
        <f>IF(L18&gt;0,K36+K53*Financial!$S41/12,IF(-L18&gt;K36+K53*Financial!$S41/12,0,K36+K53*Financial!$S41/12+L18))</f>
        <v>0</v>
      </c>
      <c r="M36" s="78">
        <f>IF(M18&gt;0,L36+L53*Financial!$S41/12,IF(-M18&gt;L36+L53*Financial!$S41/12,0,L36+L53*Financial!$S41/12+M18))</f>
        <v>0</v>
      </c>
      <c r="N36" s="11"/>
      <c r="O36" s="11"/>
      <c r="P36" s="11"/>
      <c r="Q36" s="11"/>
    </row>
    <row r="37" spans="1:18" hidden="1">
      <c r="A37" s="78" t="str">
        <f t="shared" si="15"/>
        <v/>
      </c>
      <c r="B37" s="78">
        <f>IF(B19&gt;0,Financial!R42+Financial!P42*Financial!S42/12,IF(-B19&gt;=(Financial!R42+Financial!P42*Financial!S42/12),0,Financial!R42+Financial!P42*Financial!S42/12+B19))</f>
        <v>0</v>
      </c>
      <c r="C37" s="78">
        <f>IF(C19&gt;0,B37+B54*Financial!$S42/12,IF(-C19&gt;B37+B54*Financial!$S42/12,0,B37+B54*Financial!$S42/12+C19))</f>
        <v>0</v>
      </c>
      <c r="D37" s="78">
        <f>IF(D19&gt;0,C37+C54*Financial!$S42/12,IF(-D19&gt;C37+C54*Financial!$S42/12,0,C37+C54*Financial!$S42/12+D19))</f>
        <v>0</v>
      </c>
      <c r="E37" s="78">
        <f>IF(E19&gt;0,D37+D54*Financial!$S42/12,IF(-E19&gt;D37+D54*Financial!$S42/12,0,D37+D54*Financial!$S42/12+E19))</f>
        <v>0</v>
      </c>
      <c r="F37" s="78">
        <f>IF(F19&gt;0,E37+E54*Financial!$S42/12,IF(-F19&gt;E37+E54*Financial!$S42/12,0,E37+E54*Financial!$S42/12+F19))</f>
        <v>0</v>
      </c>
      <c r="G37" s="78">
        <f>IF(G19&gt;0,F37+F54*Financial!$S42/12,IF(-G19&gt;F37+F54*Financial!$S42/12,0,F37+F54*Financial!$S42/12+G19))</f>
        <v>0</v>
      </c>
      <c r="H37" s="78">
        <f>IF(H19&gt;0,G37+G54*Financial!$S42/12,IF(-H19&gt;G37+G54*Financial!$S42/12,0,G37+G54*Financial!$S42/12+H19))</f>
        <v>0</v>
      </c>
      <c r="I37" s="78">
        <f>IF(I19&gt;0,H37+H54*Financial!$S42/12,IF(-I19&gt;H37+H54*Financial!$S42/12,0,H37+H54*Financial!$S42/12+I19))</f>
        <v>0</v>
      </c>
      <c r="J37" s="78">
        <f>IF(J19&gt;0,I37+I54*Financial!$S42/12,IF(-J19&gt;I37+I54*Financial!$S42/12,0,I37+I54*Financial!$S42/12+J19))</f>
        <v>0</v>
      </c>
      <c r="K37" s="78">
        <f>IF(K19&gt;0,J37+J54*Financial!$S42/12,IF(-K19&gt;J37+J54*Financial!$S42/12,0,J37+J54*Financial!$S42/12+K19))</f>
        <v>0</v>
      </c>
      <c r="L37" s="78">
        <f>IF(L19&gt;0,K37+K54*Financial!$S42/12,IF(-L19&gt;K37+K54*Financial!$S42/12,0,K37+K54*Financial!$S42/12+L19))</f>
        <v>0</v>
      </c>
      <c r="M37" s="78">
        <f>IF(M19&gt;0,L37+L54*Financial!$S42/12,IF(-M19&gt;L37+L54*Financial!$S42/12,0,L37+L54*Financial!$S42/12+M19))</f>
        <v>0</v>
      </c>
      <c r="N37" s="11"/>
      <c r="O37" s="11"/>
      <c r="P37" s="11"/>
      <c r="Q37" s="11"/>
    </row>
    <row r="38" spans="1:18" hidden="1">
      <c r="A38" s="78" t="str">
        <f t="shared" si="15"/>
        <v/>
      </c>
      <c r="B38" s="78">
        <f>IF(B20&gt;0,Financial!R43+Financial!P43*Financial!S43/12,IF(-B20&gt;=(Financial!R43+Financial!P43*Financial!S43/12),0,Financial!R43+Financial!P43*Financial!S43/12+B20))</f>
        <v>0</v>
      </c>
      <c r="C38" s="78">
        <f>IF(C20&gt;0,B38+B55*Financial!$S43/12,IF(-C20&gt;B38+B55*Financial!$S43/12,0,B38+B55*Financial!$S43/12+C20))</f>
        <v>0</v>
      </c>
      <c r="D38" s="78">
        <f>IF(D20&gt;0,C38+C55*Financial!$S43/12,IF(-D20&gt;C38+C55*Financial!$S43/12,0,C38+C55*Financial!$S43/12+D20))</f>
        <v>0</v>
      </c>
      <c r="E38" s="78">
        <f>IF(E20&gt;0,D38+D55*Financial!$S43/12,IF(-E20&gt;D38+D55*Financial!$S43/12,0,D38+D55*Financial!$S43/12+E20))</f>
        <v>0</v>
      </c>
      <c r="F38" s="78">
        <f>IF(F20&gt;0,E38+E55*Financial!$S43/12,IF(-F20&gt;E38+E55*Financial!$S43/12,0,E38+E55*Financial!$S43/12+F20))</f>
        <v>0</v>
      </c>
      <c r="G38" s="78">
        <f>IF(G20&gt;0,F38+F55*Financial!$S43/12,IF(-G20&gt;F38+F55*Financial!$S43/12,0,F38+F55*Financial!$S43/12+G20))</f>
        <v>0</v>
      </c>
      <c r="H38" s="78">
        <f>IF(H20&gt;0,G38+G55*Financial!$S43/12,IF(-H20&gt;G38+G55*Financial!$S43/12,0,G38+G55*Financial!$S43/12+H20))</f>
        <v>0</v>
      </c>
      <c r="I38" s="78">
        <f>IF(I20&gt;0,H38+H55*Financial!$S43/12,IF(-I20&gt;H38+H55*Financial!$S43/12,0,H38+H55*Financial!$S43/12+I20))</f>
        <v>0</v>
      </c>
      <c r="J38" s="78">
        <f>IF(J20&gt;0,I38+I55*Financial!$S43/12,IF(-J20&gt;I38+I55*Financial!$S43/12,0,I38+I55*Financial!$S43/12+J20))</f>
        <v>0</v>
      </c>
      <c r="K38" s="78">
        <f>IF(K20&gt;0,J38+J55*Financial!$S43/12,IF(-K20&gt;J38+J55*Financial!$S43/12,0,J38+J55*Financial!$S43/12+K20))</f>
        <v>0</v>
      </c>
      <c r="L38" s="78">
        <f>IF(L20&gt;0,K38+K55*Financial!$S43/12,IF(-L20&gt;K38+K55*Financial!$S43/12,0,K38+K55*Financial!$S43/12+L20))</f>
        <v>0</v>
      </c>
      <c r="M38" s="78">
        <f>IF(M20&gt;0,L38+L55*Financial!$S43/12,IF(-M20&gt;L38+L55*Financial!$S43/12,0,L38+L55*Financial!$S43/12+M20))</f>
        <v>0</v>
      </c>
      <c r="N38" s="11"/>
      <c r="O38" s="11"/>
      <c r="P38" s="11"/>
      <c r="Q38" s="11"/>
    </row>
    <row r="39" spans="1:18" hidden="1">
      <c r="A39" s="78" t="str">
        <f t="shared" si="15"/>
        <v/>
      </c>
      <c r="B39" s="78">
        <f>IF(B21&gt;0,Financial!R44+Financial!P44*Financial!S44/12,IF(-B21&gt;=(Financial!R44+Financial!P44*Financial!S44/12),0,Financial!R44+Financial!P44*Financial!S44/12+B21))</f>
        <v>0</v>
      </c>
      <c r="C39" s="78">
        <f>IF(C21&gt;0,B39+B56*Financial!$S44/12,IF(-C21&gt;B39+B56*Financial!$S44/12,0,B39+B56*Financial!$S44/12+C21))</f>
        <v>0</v>
      </c>
      <c r="D39" s="78">
        <f>IF(D21&gt;0,C39+C56*Financial!$S44/12,IF(-D21&gt;C39+C56*Financial!$S44/12,0,C39+C56*Financial!$S44/12+D21))</f>
        <v>0</v>
      </c>
      <c r="E39" s="78">
        <f>IF(E21&gt;0,D39+D56*Financial!$S44/12,IF(-E21&gt;D39+D56*Financial!$S44/12,0,D39+D56*Financial!$S44/12+E21))</f>
        <v>0</v>
      </c>
      <c r="F39" s="78">
        <f>IF(F21&gt;0,E39+E56*Financial!$S44/12,IF(-F21&gt;E39+E56*Financial!$S44/12,0,E39+E56*Financial!$S44/12+F21))</f>
        <v>0</v>
      </c>
      <c r="G39" s="78">
        <f>IF(G21&gt;0,F39+F56*Financial!$S44/12,IF(-G21&gt;F39+F56*Financial!$S44/12,0,F39+F56*Financial!$S44/12+G21))</f>
        <v>0</v>
      </c>
      <c r="H39" s="78">
        <f>IF(H21&gt;0,G39+G56*Financial!$S44/12,IF(-H21&gt;G39+G56*Financial!$S44/12,0,G39+G56*Financial!$S44/12+H21))</f>
        <v>0</v>
      </c>
      <c r="I39" s="78">
        <f>IF(I21&gt;0,H39+H56*Financial!$S44/12,IF(-I21&gt;H39+H56*Financial!$S44/12,0,H39+H56*Financial!$S44/12+I21))</f>
        <v>0</v>
      </c>
      <c r="J39" s="78">
        <f>IF(J21&gt;0,I39+I56*Financial!$S44/12,IF(-J21&gt;I39+I56*Financial!$S44/12,0,I39+I56*Financial!$S44/12+J21))</f>
        <v>0</v>
      </c>
      <c r="K39" s="78">
        <f>IF(K21&gt;0,J39+J56*Financial!$S44/12,IF(-K21&gt;J39+J56*Financial!$S44/12,0,J39+J56*Financial!$S44/12+K21))</f>
        <v>0</v>
      </c>
      <c r="L39" s="78">
        <f>IF(L21&gt;0,K39+K56*Financial!$S44/12,IF(-L21&gt;K39+K56*Financial!$S44/12,0,K39+K56*Financial!$S44/12+L21))</f>
        <v>0</v>
      </c>
      <c r="M39" s="78">
        <f>IF(M21&gt;0,L39+L56*Financial!$S44/12,IF(-M21&gt;L39+L56*Financial!$S44/12,0,L39+L56*Financial!$S44/12+M21))</f>
        <v>0</v>
      </c>
      <c r="N39" s="11"/>
      <c r="O39" s="11"/>
      <c r="P39" s="11"/>
      <c r="Q39" s="11"/>
    </row>
    <row r="40" spans="1:18" hidden="1">
      <c r="A40" s="78" t="str">
        <f t="shared" si="15"/>
        <v/>
      </c>
      <c r="B40" s="78">
        <f>IF(B22&gt;0,Financial!R45+Financial!P45*Financial!S45/12,IF(-B22&gt;=(Financial!R45+Financial!P45*Financial!S45/12),0,Financial!R45+Financial!P45*Financial!S45/12+B22))</f>
        <v>0</v>
      </c>
      <c r="C40" s="78">
        <f>IF(C22&gt;0,B40+B57*Financial!$S45/12,IF(-C22&gt;B40+B57*Financial!$S45/12,0,B40+B57*Financial!$S45/12+C22))</f>
        <v>0</v>
      </c>
      <c r="D40" s="78">
        <f>IF(D22&gt;0,C40+C57*Financial!$S45/12,IF(-D22&gt;C40+C57*Financial!$S45/12,0,C40+C57*Financial!$S45/12+D22))</f>
        <v>0</v>
      </c>
      <c r="E40" s="78">
        <f>IF(E22&gt;0,D40+D57*Financial!$S45/12,IF(-E22&gt;D40+D57*Financial!$S45/12,0,D40+D57*Financial!$S45/12+E22))</f>
        <v>0</v>
      </c>
      <c r="F40" s="78">
        <f>IF(F22&gt;0,E40+E57*Financial!$S45/12,IF(-F22&gt;E40+E57*Financial!$S45/12,0,E40+E57*Financial!$S45/12+F22))</f>
        <v>0</v>
      </c>
      <c r="G40" s="78">
        <f>IF(G22&gt;0,F40+F57*Financial!$S45/12,IF(-G22&gt;F40+F57*Financial!$S45/12,0,F40+F57*Financial!$S45/12+G22))</f>
        <v>0</v>
      </c>
      <c r="H40" s="78">
        <f>IF(H22&gt;0,G40+G57*Financial!$S45/12,IF(-H22&gt;G40+G57*Financial!$S45/12,0,G40+G57*Financial!$S45/12+H22))</f>
        <v>0</v>
      </c>
      <c r="I40" s="78">
        <f>IF(I22&gt;0,H40+H57*Financial!$S45/12,IF(-I22&gt;H40+H57*Financial!$S45/12,0,H40+H57*Financial!$S45/12+I22))</f>
        <v>0</v>
      </c>
      <c r="J40" s="78">
        <f>IF(J22&gt;0,I40+I57*Financial!$S45/12,IF(-J22&gt;I40+I57*Financial!$S45/12,0,I40+I57*Financial!$S45/12+J22))</f>
        <v>0</v>
      </c>
      <c r="K40" s="78">
        <f>IF(K22&gt;0,J40+J57*Financial!$S45/12,IF(-K22&gt;J40+J57*Financial!$S45/12,0,J40+J57*Financial!$S45/12+K22))</f>
        <v>0</v>
      </c>
      <c r="L40" s="78">
        <f>IF(L22&gt;0,K40+K57*Financial!$S45/12,IF(-L22&gt;K40+K57*Financial!$S45/12,0,K40+K57*Financial!$S45/12+L22))</f>
        <v>0</v>
      </c>
      <c r="M40" s="78">
        <f>IF(M22&gt;0,L40+L57*Financial!$S45/12,IF(-M22&gt;L40+L57*Financial!$S45/12,0,L40+L57*Financial!$S45/12+M22))</f>
        <v>0</v>
      </c>
      <c r="N40" s="11"/>
      <c r="O40" s="11"/>
      <c r="P40" s="11"/>
      <c r="Q40" s="11"/>
    </row>
    <row r="41" spans="1:18" hidden="1">
      <c r="A41" s="78" t="str">
        <f t="shared" si="15"/>
        <v/>
      </c>
      <c r="B41" s="78">
        <f>IF(B23&gt;0,Financial!R46+Financial!P46*Financial!S46/12,IF(-B23&gt;=(Financial!R46+Financial!P46*Financial!S46/12),0,Financial!R46+Financial!P46*Financial!S46/12+B23))</f>
        <v>0</v>
      </c>
      <c r="C41" s="78">
        <f>IF(C23&gt;0,B41+B58*Financial!$S46/12,IF(-C23&gt;B41+B58*Financial!$S46/12,0,B41+B58*Financial!$S46/12+C23))</f>
        <v>0</v>
      </c>
      <c r="D41" s="78">
        <f>IF(D23&gt;0,C41+C58*Financial!$S46/12,IF(-D23&gt;C41+C58*Financial!$S46/12,0,C41+C58*Financial!$S46/12+D23))</f>
        <v>0</v>
      </c>
      <c r="E41" s="78">
        <f>IF(E23&gt;0,D41+D58*Financial!$S46/12,IF(-E23&gt;D41+D58*Financial!$S46/12,0,D41+D58*Financial!$S46/12+E23))</f>
        <v>0</v>
      </c>
      <c r="F41" s="78">
        <f>IF(F23&gt;0,E41+E58*Financial!$S46/12,IF(-F23&gt;E41+E58*Financial!$S46/12,0,E41+E58*Financial!$S46/12+F23))</f>
        <v>0</v>
      </c>
      <c r="G41" s="78">
        <f>IF(G23&gt;0,F41+F58*Financial!$S46/12,IF(-G23&gt;F41+F58*Financial!$S46/12,0,F41+F58*Financial!$S46/12+G23))</f>
        <v>0</v>
      </c>
      <c r="H41" s="78">
        <f>IF(H23&gt;0,G41+G58*Financial!$S46/12,IF(-H23&gt;G41+G58*Financial!$S46/12,0,G41+G58*Financial!$S46/12+H23))</f>
        <v>0</v>
      </c>
      <c r="I41" s="78">
        <f>IF(I23&gt;0,H41+H58*Financial!$S46/12,IF(-I23&gt;H41+H58*Financial!$S46/12,0,H41+H58*Financial!$S46/12+I23))</f>
        <v>0</v>
      </c>
      <c r="J41" s="78">
        <f>IF(J23&gt;0,I41+I58*Financial!$S46/12,IF(-J23&gt;I41+I58*Financial!$S46/12,0,I41+I58*Financial!$S46/12+J23))</f>
        <v>0</v>
      </c>
      <c r="K41" s="78">
        <f>IF(K23&gt;0,J41+J58*Financial!$S46/12,IF(-K23&gt;J41+J58*Financial!$S46/12,0,J41+J58*Financial!$S46/12+K23))</f>
        <v>0</v>
      </c>
      <c r="L41" s="78">
        <f>IF(L23&gt;0,K41+K58*Financial!$S46/12,IF(-L23&gt;K41+K58*Financial!$S46/12,0,K41+K58*Financial!$S46/12+L23))</f>
        <v>0</v>
      </c>
      <c r="M41" s="78">
        <f>IF(M23&gt;0,L41+L58*Financial!$S46/12,IF(-M23&gt;L41+L58*Financial!$S46/12,0,L41+L58*Financial!$S46/12+M23))</f>
        <v>0</v>
      </c>
      <c r="N41" s="11"/>
      <c r="O41" s="11"/>
      <c r="P41" s="11"/>
      <c r="Q41" s="11"/>
    </row>
    <row r="42" spans="1:18" hidden="1">
      <c r="A42" s="78" t="str">
        <f t="shared" si="15"/>
        <v/>
      </c>
      <c r="B42" s="78">
        <f>IF(B24&gt;0,Financial!R47+Financial!P47*Financial!S47/12,IF(-B24&gt;=(Financial!R47+Financial!P47*Financial!S47/12),0,Financial!R47+Financial!P47*Financial!S47/12+B24))</f>
        <v>0</v>
      </c>
      <c r="C42" s="78">
        <f>IF(C24&gt;0,B42+B59*Financial!$S47/12,IF(-C24&gt;B42+B59*Financial!$S47/12,0,B42+B59*Financial!$S47/12+C24))</f>
        <v>0</v>
      </c>
      <c r="D42" s="78">
        <f>IF(D24&gt;0,C42+C59*Financial!$S47/12,IF(-D24&gt;C42+C59*Financial!$S47/12,0,C42+C59*Financial!$S47/12+D24))</f>
        <v>0</v>
      </c>
      <c r="E42" s="78">
        <f>IF(E24&gt;0,D42+D59*Financial!$S47/12,IF(-E24&gt;D42+D59*Financial!$S47/12,0,D42+D59*Financial!$S47/12+E24))</f>
        <v>0</v>
      </c>
      <c r="F42" s="78">
        <f>IF(F24&gt;0,E42+E59*Financial!$S47/12,IF(-F24&gt;E42+E59*Financial!$S47/12,0,E42+E59*Financial!$S47/12+F24))</f>
        <v>0</v>
      </c>
      <c r="G42" s="78">
        <f>IF(G24&gt;0,F42+F59*Financial!$S47/12,IF(-G24&gt;F42+F59*Financial!$S47/12,0,F42+F59*Financial!$S47/12+G24))</f>
        <v>0</v>
      </c>
      <c r="H42" s="78">
        <f>IF(H24&gt;0,G42+G59*Financial!$S47/12,IF(-H24&gt;G42+G59*Financial!$S47/12,0,G42+G59*Financial!$S47/12+H24))</f>
        <v>0</v>
      </c>
      <c r="I42" s="78">
        <f>IF(I24&gt;0,H42+H59*Financial!$S47/12,IF(-I24&gt;H42+H59*Financial!$S47/12,0,H42+H59*Financial!$S47/12+I24))</f>
        <v>0</v>
      </c>
      <c r="J42" s="78">
        <f>IF(J24&gt;0,I42+I59*Financial!$S47/12,IF(-J24&gt;I42+I59*Financial!$S47/12,0,I42+I59*Financial!$S47/12+J24))</f>
        <v>0</v>
      </c>
      <c r="K42" s="78">
        <f>IF(K24&gt;0,J42+J59*Financial!$S47/12,IF(-K24&gt;J42+J59*Financial!$S47/12,0,J42+J59*Financial!$S47/12+K24))</f>
        <v>0</v>
      </c>
      <c r="L42" s="78">
        <f>IF(L24&gt;0,K42+K59*Financial!$S47/12,IF(-L24&gt;K42+K59*Financial!$S47/12,0,K42+K59*Financial!$S47/12+L24))</f>
        <v>0</v>
      </c>
      <c r="M42" s="78">
        <f>IF(M24&gt;0,L42+L59*Financial!$S47/12,IF(-M24&gt;L42+L59*Financial!$S47/12,0,L42+L59*Financial!$S47/12+M24))</f>
        <v>0</v>
      </c>
      <c r="N42" s="11"/>
      <c r="O42" s="11"/>
      <c r="P42" s="11"/>
      <c r="Q42" s="11"/>
    </row>
    <row r="43" spans="1:18" hidden="1">
      <c r="A43" s="78" t="str">
        <f t="shared" si="15"/>
        <v/>
      </c>
      <c r="B43" s="78">
        <f>IF(B25&gt;0,Financial!R48+Financial!P48*Financial!S48/12,IF(-B25&gt;=(Financial!R48+Financial!P48*Financial!S48/12),0,Financial!R48+Financial!P48*Financial!S48/12+B25))</f>
        <v>0</v>
      </c>
      <c r="C43" s="78">
        <f>IF(C25&gt;0,B43+B60*Financial!$S48/12,IF(-C25&gt;B43+B60*Financial!$S48/12,0,B43+B60*Financial!$S48/12+C25))</f>
        <v>0</v>
      </c>
      <c r="D43" s="78">
        <f>IF(D25&gt;0,C43+C60*Financial!$S48/12,IF(-D25&gt;C43+C60*Financial!$S48/12,0,C43+C60*Financial!$S48/12+D25))</f>
        <v>0</v>
      </c>
      <c r="E43" s="78">
        <f>IF(E25&gt;0,D43+D60*Financial!$S48/12,IF(-E25&gt;D43+D60*Financial!$S48/12,0,D43+D60*Financial!$S48/12+E25))</f>
        <v>0</v>
      </c>
      <c r="F43" s="78">
        <f>IF(F25&gt;0,E43+E60*Financial!$S48/12,IF(-F25&gt;E43+E60*Financial!$S48/12,0,E43+E60*Financial!$S48/12+F25))</f>
        <v>0</v>
      </c>
      <c r="G43" s="78">
        <f>IF(G25&gt;0,F43+F60*Financial!$S48/12,IF(-G25&gt;F43+F60*Financial!$S48/12,0,F43+F60*Financial!$S48/12+G25))</f>
        <v>0</v>
      </c>
      <c r="H43" s="78">
        <f>IF(H25&gt;0,G43+G60*Financial!$S48/12,IF(-H25&gt;G43+G60*Financial!$S48/12,0,G43+G60*Financial!$S48/12+H25))</f>
        <v>0</v>
      </c>
      <c r="I43" s="78">
        <f>IF(I25&gt;0,H43+H60*Financial!$S48/12,IF(-I25&gt;H43+H60*Financial!$S48/12,0,H43+H60*Financial!$S48/12+I25))</f>
        <v>0</v>
      </c>
      <c r="J43" s="78">
        <f>IF(J25&gt;0,I43+I60*Financial!$S48/12,IF(-J25&gt;I43+I60*Financial!$S48/12,0,I43+I60*Financial!$S48/12+J25))</f>
        <v>0</v>
      </c>
      <c r="K43" s="78">
        <f>IF(K25&gt;0,J43+J60*Financial!$S48/12,IF(-K25&gt;J43+J60*Financial!$S48/12,0,J43+J60*Financial!$S48/12+K25))</f>
        <v>0</v>
      </c>
      <c r="L43" s="78">
        <f>IF(L25&gt;0,K43+K60*Financial!$S48/12,IF(-L25&gt;K43+K60*Financial!$S48/12,0,K43+K60*Financial!$S48/12+L25))</f>
        <v>0</v>
      </c>
      <c r="M43" s="78">
        <f>IF(M25&gt;0,L43+L60*Financial!$S48/12,IF(-M25&gt;L43+L60*Financial!$S48/12,0,L43+L60*Financial!$S48/12+M25))</f>
        <v>0</v>
      </c>
      <c r="N43" s="11"/>
      <c r="O43" s="11"/>
      <c r="P43" s="11"/>
      <c r="Q43" s="336" t="s">
        <v>153</v>
      </c>
      <c r="R43" s="336"/>
    </row>
    <row r="44" spans="1:18" ht="21" customHeight="1">
      <c r="A44" s="169" t="s">
        <v>195</v>
      </c>
      <c r="B44" s="172"/>
      <c r="C44" s="364"/>
      <c r="D44" s="364"/>
      <c r="E44" s="364"/>
      <c r="F44" s="364"/>
      <c r="G44" s="364"/>
      <c r="H44" s="364"/>
      <c r="I44" s="364"/>
      <c r="J44" s="364"/>
      <c r="K44" s="364"/>
      <c r="L44" s="364"/>
      <c r="M44" s="84"/>
      <c r="N44" s="11"/>
      <c r="O44" s="11" t="s">
        <v>164</v>
      </c>
      <c r="P44" s="11" t="s">
        <v>175</v>
      </c>
      <c r="Q44" s="11" t="s">
        <v>175</v>
      </c>
      <c r="R44" s="11" t="s">
        <v>176</v>
      </c>
    </row>
    <row r="45" spans="1:18" ht="15.75">
      <c r="A45" s="83" t="s">
        <v>193</v>
      </c>
      <c r="B45" s="171" t="str">
        <f>B2</f>
        <v>Aug</v>
      </c>
      <c r="C45" s="86" t="str">
        <f>C2</f>
        <v>Sep</v>
      </c>
      <c r="D45" s="86" t="str">
        <f>D2</f>
        <v>Oct</v>
      </c>
      <c r="E45" s="86" t="str">
        <f t="shared" ref="E45:M45" si="16">E2</f>
        <v>Nov</v>
      </c>
      <c r="F45" s="86" t="str">
        <f t="shared" si="16"/>
        <v>Dec</v>
      </c>
      <c r="G45" s="86" t="str">
        <f t="shared" si="16"/>
        <v>Jan</v>
      </c>
      <c r="H45" s="86" t="str">
        <f t="shared" si="16"/>
        <v>Feb</v>
      </c>
      <c r="I45" s="86" t="str">
        <f t="shared" si="16"/>
        <v>Mar</v>
      </c>
      <c r="J45" s="86" t="str">
        <f t="shared" si="16"/>
        <v>Apr</v>
      </c>
      <c r="K45" s="86" t="str">
        <f t="shared" si="16"/>
        <v>May</v>
      </c>
      <c r="L45" s="86" t="str">
        <f t="shared" si="16"/>
        <v>Jun</v>
      </c>
      <c r="M45" s="86" t="str">
        <f t="shared" si="16"/>
        <v>Jul</v>
      </c>
      <c r="N45" s="11"/>
      <c r="O45" s="11"/>
      <c r="P45" s="11"/>
      <c r="Q45" s="11"/>
      <c r="R45" s="11"/>
    </row>
    <row r="46" spans="1:18">
      <c r="A46" s="28" t="str">
        <f t="shared" ref="A46:A60" si="17">A11</f>
        <v/>
      </c>
      <c r="B46" s="28">
        <f>IF(B11&gt;0,B11+Financial!P34,IF(-B11&gt;=Financial!R34+Financial!P34*Financial!S34/12,Financial!P34+(B11+Financial!R34+Financial!P34*Financial!S34/12),Financial!P34))</f>
        <v>0</v>
      </c>
      <c r="C46" s="28">
        <f>IF(C11&gt;0,C11+B46,IF(-C11&gt;=B29+B46*Financial!$S34/12,B46+(B29+B46*Financial!$S34/12)+C11,B46))</f>
        <v>0</v>
      </c>
      <c r="D46" s="28">
        <f>IF(D11&gt;0,D11+C46,IF(-D11&gt;=C29+C46*Financial!$S34/12,C46+(C29+C46*Financial!$S34/12)+D11,C46))</f>
        <v>0</v>
      </c>
      <c r="E46" s="28">
        <f>IF(E11&gt;0,E11+D46,IF(-E11&gt;=D29+D46*Financial!$S34/12,D46+(D29+D46*Financial!$S34/12)+E11,D46))</f>
        <v>0</v>
      </c>
      <c r="F46" s="28">
        <f>IF(F11&gt;0,F11+E46,IF(-F11&gt;=E29+E46*Financial!$S34/12,E46+(E29+E46*Financial!$S34/12)+F11,E46))</f>
        <v>0</v>
      </c>
      <c r="G46" s="28">
        <f>IF(G11&gt;0,G11+F46,IF(-G11&gt;=F29+F46*Financial!$S34/12,F46+(F29+F46*Financial!$S34/12)+G11,F46))</f>
        <v>0</v>
      </c>
      <c r="H46" s="28">
        <f>IF(H11&gt;0,H11+G46,IF(-H11&gt;=G29+G46*Financial!$S34/12,G46+(G29+G46*Financial!$S34/12)+H11,G46))</f>
        <v>0</v>
      </c>
      <c r="I46" s="28">
        <f>IF(I11&gt;0,I11+H46,IF(-I11&gt;=H29+H46*Financial!$S34/12,H46+(H29+H46*Financial!$S34/12)+I11,H46))</f>
        <v>0</v>
      </c>
      <c r="J46" s="28">
        <f>IF(J11&gt;0,J11+I46,IF(-J11&gt;=I29+I46*Financial!$S34/12,I46+(I29+I46*Financial!$S34/12)+J11,I46))</f>
        <v>0</v>
      </c>
      <c r="K46" s="28">
        <f>IF(K11&gt;0,K11+J46,IF(-K11&gt;=J29+J46*Financial!$S34/12,J46+(J29+J46*Financial!$S34/12)+K11,J46))</f>
        <v>0</v>
      </c>
      <c r="L46" s="28">
        <f>IF(L11&gt;0,L11+K46,IF(-L11&gt;=K29+K46*Financial!$S34/12,K46+(K29+K46*Financial!$S34/12)+L11,K46))</f>
        <v>0</v>
      </c>
      <c r="M46" s="28">
        <f>IF(M11&gt;0,M11+L46,IF(-M11&gt;=L29+L46*Financial!$S34/12,L46+(L29+L46*Financial!$S34/12)+M11,L46))</f>
        <v>0</v>
      </c>
      <c r="N46" s="11"/>
      <c r="O46" s="11">
        <f>IF(Financial!$O34="Revolving",M46,0)</f>
        <v>0</v>
      </c>
      <c r="P46" s="11">
        <f>IF(Financial!O34="Current Loan",M46,0)</f>
        <v>0</v>
      </c>
      <c r="Q46" s="11">
        <f>IF(J46="Term Loan",L46,0)</f>
        <v>0</v>
      </c>
      <c r="R46" s="11">
        <f>IF(Financial!O34="Term Loan",M46,0)</f>
        <v>0</v>
      </c>
    </row>
    <row r="47" spans="1:18">
      <c r="A47" s="28" t="str">
        <f t="shared" si="17"/>
        <v/>
      </c>
      <c r="B47" s="28">
        <f>IF(B12&gt;0,B12+Financial!P35,IF(-B12&gt;=Financial!R35+Financial!P35*Financial!S35/12,Financial!P35+(B12+Financial!R35+Financial!P35*Financial!S35/12),Financial!P35))</f>
        <v>0</v>
      </c>
      <c r="C47" s="28">
        <f>IF(C12&gt;0,C12+B47,IF(-C12&gt;=B30+B47*Financial!$S35/12,B47+(B30+B47*Financial!$S35/12)+C12,B47))</f>
        <v>0</v>
      </c>
      <c r="D47" s="28">
        <f>IF(D12&gt;0,D12+C47,IF(-D12&gt;=C30+C47*Financial!$S35/12,C47+(C30+C47*Financial!$S35/12)+D12,C47))</f>
        <v>0</v>
      </c>
      <c r="E47" s="28">
        <f>IF(E12&gt;0,E12+D47,IF(-E12&gt;=D30+D47*Financial!$S35/12,D47+(D30+D47*Financial!$S35/12)+E12,D47))</f>
        <v>0</v>
      </c>
      <c r="F47" s="28">
        <f>IF(F12&gt;0,F12+E47,IF(-F12&gt;=E30+E47*Financial!$S35/12,E47+(E30+E47*Financial!$S35/12)+F12,E47))</f>
        <v>0</v>
      </c>
      <c r="G47" s="28">
        <f>IF(G12&gt;0,G12+F47,IF(-G12&gt;=F30+F47*Financial!$S35/12,F47+(F30+F47*Financial!$S35/12)+G12,F47))</f>
        <v>0</v>
      </c>
      <c r="H47" s="28">
        <f>IF(H12&gt;0,H12+G47,IF(-H12&gt;=G30+G47*Financial!$S35/12,G47+(G30+G47*Financial!$S35/12)+H12,G47))</f>
        <v>0</v>
      </c>
      <c r="I47" s="28">
        <f>IF(I12&gt;0,I12+H47,IF(-I12&gt;=H30+H47*Financial!$S35/12,H47+(H30+H47*Financial!$S35/12)+I12,H47))</f>
        <v>0</v>
      </c>
      <c r="J47" s="28">
        <f>IF(J12&gt;0,J12+I47,IF(-J12&gt;=I30+I47*Financial!$S35/12,I47+(I30+I47*Financial!$S35/12)+J12,I47))</f>
        <v>0</v>
      </c>
      <c r="K47" s="28">
        <f>IF(K12&gt;0,K12+J47,IF(-K12&gt;=J30+J47*Financial!$S35/12,J47+(J30+J47*Financial!$S35/12)+K12,J47))</f>
        <v>0</v>
      </c>
      <c r="L47" s="28">
        <f>IF(L12&gt;0,L12+K47,IF(-L12&gt;=K30+K47*Financial!$S35/12,K47+(K30+K47*Financial!$S35/12)+L12,K47))</f>
        <v>0</v>
      </c>
      <c r="M47" s="28">
        <f>IF(M12&gt;0,M12+L47,IF(-M12&gt;=L30+L47*Financial!$S35/12,L47+(L30+L47*Financial!$S35/12)+M12,L47))</f>
        <v>0</v>
      </c>
      <c r="N47" s="11"/>
      <c r="O47" s="11">
        <f>IF(Financial!$O35="Revolving",M47,0)</f>
        <v>0</v>
      </c>
      <c r="P47" s="11">
        <f>IF(Financial!O35="Current Loan",M47,0)</f>
        <v>0</v>
      </c>
      <c r="Q47" s="11">
        <f t="shared" ref="Q47:Q60" si="18">IF(J47="Term Loan",L47,0)</f>
        <v>0</v>
      </c>
      <c r="R47" s="11">
        <f>IF(Financial!O35="Term Loan",M47,0)</f>
        <v>0</v>
      </c>
    </row>
    <row r="48" spans="1:18">
      <c r="A48" s="28" t="str">
        <f t="shared" si="17"/>
        <v/>
      </c>
      <c r="B48" s="28">
        <f>IF(B13&gt;0,B13+Financial!P36,IF(-B13&gt;=Financial!R36+Financial!P36*Financial!S36/12,Financial!P36+(B13+Financial!R36+Financial!P36*Financial!S36/12),Financial!P36))</f>
        <v>0</v>
      </c>
      <c r="C48" s="28">
        <f>IF(C13&gt;0,C13+B48,IF(-C13&gt;=B31+B48*Financial!$S36/12,B48+(B31+B48*Financial!$S36/12)+C13,B48))</f>
        <v>0</v>
      </c>
      <c r="D48" s="28">
        <f>IF(D13&gt;0,D13+C48,IF(-D13&gt;=C31+C48*Financial!$S36/12,C48+(C31+C48*Financial!$S36/12)+D13,C48))</f>
        <v>0</v>
      </c>
      <c r="E48" s="28">
        <f>IF(E13&gt;0,E13+D48,IF(-E13&gt;=D31+D48*Financial!$S36/12,D48+(D31+D48*Financial!$S36/12)+E13,D48))</f>
        <v>0</v>
      </c>
      <c r="F48" s="28">
        <f>IF(F13&gt;0,F13+E48,IF(-F13&gt;=E31+E48*Financial!$S36/12,E48+(E31+E48*Financial!$S36/12)+F13,E48))</f>
        <v>0</v>
      </c>
      <c r="G48" s="28">
        <f>IF(G13&gt;0,G13+F48,IF(-G13&gt;=F31+F48*Financial!$S36/12,F48+(F31+F48*Financial!$S36/12)+G13,F48))</f>
        <v>0</v>
      </c>
      <c r="H48" s="28">
        <f>IF(H13&gt;0,H13+G48,IF(-H13&gt;=G31+G48*Financial!$S36/12,G48+(G31+G48*Financial!$S36/12)+H13,G48))</f>
        <v>0</v>
      </c>
      <c r="I48" s="28">
        <f>IF(I13&gt;0,I13+H48,IF(-I13&gt;=H31+H48*Financial!$S36/12,H48+(H31+H48*Financial!$S36/12)+I13,H48))</f>
        <v>0</v>
      </c>
      <c r="J48" s="28">
        <f>IF(J13&gt;0,J13+I48,IF(-J13&gt;=I31+I48*Financial!$S36/12,I48+(I31+I48*Financial!$S36/12)+J13,I48))</f>
        <v>0</v>
      </c>
      <c r="K48" s="28">
        <f>IF(K13&gt;0,K13+J48,IF(-K13&gt;=J31+J48*Financial!$S36/12,J48+(J31+J48*Financial!$S36/12)+K13,J48))</f>
        <v>0</v>
      </c>
      <c r="L48" s="28">
        <f>IF(L13&gt;0,L13+K48,IF(-L13&gt;=K31+K48*Financial!$S36/12,K48+(K31+K48*Financial!$S36/12)+L13,K48))</f>
        <v>0</v>
      </c>
      <c r="M48" s="28">
        <f>IF(M13&gt;0,M13+L48,IF(-M13&gt;=L31+L48*Financial!$S36/12,L48+(L31+L48*Financial!$S36/12)+M13,L48))</f>
        <v>0</v>
      </c>
      <c r="N48" s="11"/>
      <c r="O48" s="11">
        <f>IF(Financial!$O36="Revolving",M48,0)</f>
        <v>0</v>
      </c>
      <c r="P48" s="11">
        <f>IF(Financial!O36="Current Loan",M48,0)</f>
        <v>0</v>
      </c>
      <c r="Q48" s="11">
        <f t="shared" si="18"/>
        <v>0</v>
      </c>
      <c r="R48" s="11">
        <f>IF(Financial!O36="Term Loan",M48,0)</f>
        <v>0</v>
      </c>
    </row>
    <row r="49" spans="1:18">
      <c r="A49" s="28" t="str">
        <f t="shared" si="17"/>
        <v/>
      </c>
      <c r="B49" s="28">
        <f>IF(B14&gt;0,B14+Financial!P37,IF(-B14&gt;=Financial!R37+Financial!P37*Financial!S37/12,Financial!P37+(B14+Financial!R37+Financial!P37*Financial!S37/12),Financial!P37))</f>
        <v>0</v>
      </c>
      <c r="C49" s="28">
        <f>IF(C14&gt;0,C14+B49,IF(-C14&gt;=B32+B49*Financial!$S37/12,B49+(B32+B49*Financial!$S37/12)+C14,B49))</f>
        <v>0</v>
      </c>
      <c r="D49" s="28">
        <f>IF(D14&gt;0,D14+C49,IF(-D14&gt;=C32+C49*Financial!$S37/12,C49+(C32+C49*Financial!$S37/12)+D14,C49))</f>
        <v>0</v>
      </c>
      <c r="E49" s="28">
        <f>IF(E14&gt;0,E14+D49,IF(-E14&gt;=D32+D49*Financial!$S37/12,D49+(D32+D49*Financial!$S37/12)+E14,D49))</f>
        <v>0</v>
      </c>
      <c r="F49" s="28">
        <f>IF(F14&gt;0,F14+E49,IF(-F14&gt;=E32+E49*Financial!$S37/12,E49+(E32+E49*Financial!$S37/12)+F14,E49))</f>
        <v>0</v>
      </c>
      <c r="G49" s="28">
        <f>IF(G14&gt;0,G14+F49,IF(-G14&gt;=F32+F49*Financial!$S37/12,F49+(F32+F49*Financial!$S37/12)+G14,F49))</f>
        <v>0</v>
      </c>
      <c r="H49" s="28">
        <f>IF(H14&gt;0,H14+G49,IF(-H14&gt;=G32+G49*Financial!$S37/12,G49+(G32+G49*Financial!$S37/12)+H14,G49))</f>
        <v>0</v>
      </c>
      <c r="I49" s="28">
        <f>IF(I14&gt;0,I14+H49,IF(-I14&gt;=H32+H49*Financial!$S37/12,H49+(H32+H49*Financial!$S37/12)+I14,H49))</f>
        <v>0</v>
      </c>
      <c r="J49" s="28">
        <f>IF(J14&gt;0,J14+I49,IF(-J14&gt;=I32+I49*Financial!$S37/12,I49+(I32+I49*Financial!$S37/12)+J14,I49))</f>
        <v>0</v>
      </c>
      <c r="K49" s="28">
        <f>IF(K14&gt;0,K14+J49,IF(-K14&gt;=J32+J49*Financial!$S37/12,J49+(J32+J49*Financial!$S37/12)+K14,J49))</f>
        <v>0</v>
      </c>
      <c r="L49" s="28">
        <f>IF(L14&gt;0,L14+K49,IF(-L14&gt;=K32+K49*Financial!$S37/12,K49+(K32+K49*Financial!$S37/12)+L14,K49))</f>
        <v>0</v>
      </c>
      <c r="M49" s="28">
        <f>IF(M14&gt;0,M14+L49,IF(-M14&gt;=L32+L49*Financial!$S37/12,L49+(L32+L49*Financial!$S37/12)+M14,L49))</f>
        <v>0</v>
      </c>
      <c r="N49" s="11"/>
      <c r="O49" s="11">
        <f>IF(Financial!$O37="Revolving",M49,0)</f>
        <v>0</v>
      </c>
      <c r="P49" s="11">
        <f>IF(Financial!O37="Current Loan",M49,0)</f>
        <v>0</v>
      </c>
      <c r="Q49" s="11">
        <f t="shared" si="18"/>
        <v>0</v>
      </c>
      <c r="R49" s="11">
        <f>IF(Financial!O37="Term Loan",M49,0)</f>
        <v>0</v>
      </c>
    </row>
    <row r="50" spans="1:18">
      <c r="A50" s="28" t="str">
        <f t="shared" si="17"/>
        <v/>
      </c>
      <c r="B50" s="28">
        <f>IF(B15&gt;0,B15+Financial!P38,IF(-B15&gt;=Financial!R38+Financial!P38*Financial!S38/12,Financial!P38+(B15+Financial!R38+Financial!P38*Financial!S38/12),Financial!P38))</f>
        <v>0</v>
      </c>
      <c r="C50" s="28">
        <f>IF(C15&gt;0,C15+B50,IF(-C15&gt;=B33+B50*Financial!$S38/12,B50+(B33+B50*Financial!$S38/12)+C15,B50))</f>
        <v>0</v>
      </c>
      <c r="D50" s="28">
        <f>IF(D15&gt;0,D15+C50,IF(-D15&gt;=C33+C50*Financial!$S38/12,C50+(C33+C50*Financial!$S38/12)+D15,C50))</f>
        <v>0</v>
      </c>
      <c r="E50" s="28">
        <f>IF(E15&gt;0,E15+D50,IF(-E15&gt;=D33+D50*Financial!$S38/12,D50+(D33+D50*Financial!$S38/12)+E15,D50))</f>
        <v>0</v>
      </c>
      <c r="F50" s="28">
        <f>IF(F15&gt;0,F15+E50,IF(-F15&gt;=E33+E50*Financial!$S38/12,E50+(E33+E50*Financial!$S38/12)+F15,E50))</f>
        <v>0</v>
      </c>
      <c r="G50" s="28">
        <f>IF(G15&gt;0,G15+F50,IF(-G15&gt;=F33+F50*Financial!$S38/12,F50+(F33+F50*Financial!$S38/12)+G15,F50))</f>
        <v>0</v>
      </c>
      <c r="H50" s="28">
        <f>IF(H15&gt;0,H15+G50,IF(-H15&gt;=G33+G50*Financial!$S38/12,G50+(G33+G50*Financial!$S38/12)+H15,G50))</f>
        <v>0</v>
      </c>
      <c r="I50" s="28">
        <f>IF(I15&gt;0,I15+H50,IF(-I15&gt;=H33+H50*Financial!$S38/12,H50+(H33+H50*Financial!$S38/12)+I15,H50))</f>
        <v>0</v>
      </c>
      <c r="J50" s="28">
        <f>IF(J15&gt;0,J15+I50,IF(-J15&gt;=I33+I50*Financial!$S38/12,I50+(I33+I50*Financial!$S38/12)+J15,I50))</f>
        <v>0</v>
      </c>
      <c r="K50" s="28">
        <f>IF(K15&gt;0,K15+J50,IF(-K15&gt;=J33+J50*Financial!$S38/12,J50+(J33+J50*Financial!$S38/12)+K15,J50))</f>
        <v>0</v>
      </c>
      <c r="L50" s="28">
        <f>IF(L15&gt;0,L15+K50,IF(-L15&gt;=K33+K50*Financial!$S38/12,K50+(K33+K50*Financial!$S38/12)+L15,K50))</f>
        <v>0</v>
      </c>
      <c r="M50" s="28">
        <f>IF(M15&gt;0,M15+L50,IF(-M15&gt;=L33+L50*Financial!$S38/12,L50+(L33+L50*Financial!$S38/12)+M15,L50))</f>
        <v>0</v>
      </c>
      <c r="N50" s="11"/>
      <c r="O50" s="11">
        <f>IF(Financial!$O38="Revolving",M50,0)</f>
        <v>0</v>
      </c>
      <c r="P50" s="11">
        <f>IF(Financial!O38="Current Loan",M50,0)</f>
        <v>0</v>
      </c>
      <c r="Q50" s="11">
        <f t="shared" si="18"/>
        <v>0</v>
      </c>
      <c r="R50" s="11">
        <f>IF(Financial!O38="Term Loan",M50,0)</f>
        <v>0</v>
      </c>
    </row>
    <row r="51" spans="1:18">
      <c r="A51" s="28" t="str">
        <f t="shared" si="17"/>
        <v/>
      </c>
      <c r="B51" s="28">
        <f>IF(B16&gt;0,B16+Financial!P39,IF(-B16&gt;=Financial!R39+Financial!P39*Financial!S39/12,Financial!P39+(B16+Financial!R39+Financial!P39*Financial!S39/12),Financial!P39))</f>
        <v>0</v>
      </c>
      <c r="C51" s="28">
        <f>IF(C16&gt;0,C16+B51,IF(-C16&gt;=B34+B51*Financial!$S39/12,B51+(B34+B51*Financial!$S39/12)+C16,B51))</f>
        <v>0</v>
      </c>
      <c r="D51" s="28">
        <f>IF(D16&gt;0,D16+C51,IF(-D16&gt;=C34+C51*Financial!$S39/12,C51+(C34+C51*Financial!$S39/12)+D16,C51))</f>
        <v>0</v>
      </c>
      <c r="E51" s="28">
        <f>IF(E16&gt;0,E16+D51,IF(-E16&gt;=D34+D51*Financial!$S39/12,D51+(D34+D51*Financial!$S39/12)+E16,D51))</f>
        <v>0</v>
      </c>
      <c r="F51" s="28">
        <f>IF(F16&gt;0,F16+E51,IF(-F16&gt;=E34+E51*Financial!$S39/12,E51+(E34+E51*Financial!$S39/12)+F16,E51))</f>
        <v>0</v>
      </c>
      <c r="G51" s="28">
        <f>IF(G16&gt;0,G16+F51,IF(-G16&gt;=F34+F51*Financial!$S39/12,F51+(F34+F51*Financial!$S39/12)+G16,F51))</f>
        <v>0</v>
      </c>
      <c r="H51" s="28">
        <f>IF(H16&gt;0,H16+G51,IF(-H16&gt;=G34+G51*Financial!$S39/12,G51+(G34+G51*Financial!$S39/12)+H16,G51))</f>
        <v>0</v>
      </c>
      <c r="I51" s="28">
        <f>IF(I16&gt;0,I16+H51,IF(-I16&gt;=H34+H51*Financial!$S39/12,H51+(H34+H51*Financial!$S39/12)+I16,H51))</f>
        <v>0</v>
      </c>
      <c r="J51" s="28">
        <f>IF(J16&gt;0,J16+I51,IF(-J16&gt;=I34+I51*Financial!$S39/12,I51+(I34+I51*Financial!$S39/12)+J16,I51))</f>
        <v>0</v>
      </c>
      <c r="K51" s="28">
        <f>IF(K16&gt;0,K16+J51,IF(-K16&gt;=J34+J51*Financial!$S39/12,J51+(J34+J51*Financial!$S39/12)+K16,J51))</f>
        <v>0</v>
      </c>
      <c r="L51" s="28">
        <f>IF(L16&gt;0,L16+K51,IF(-L16&gt;=K34+K51*Financial!$S39/12,K51+(K34+K51*Financial!$S39/12)+L16,K51))</f>
        <v>0</v>
      </c>
      <c r="M51" s="28">
        <f>IF(M16&gt;0,M16+L51,IF(-M16&gt;=L34+L51*Financial!$S39/12,L51+(L34+L51*Financial!$S39/12)+M16,L51))</f>
        <v>0</v>
      </c>
      <c r="N51" s="11"/>
      <c r="O51" s="11">
        <f>IF(Financial!$O39="Revolving",M51,0)</f>
        <v>0</v>
      </c>
      <c r="P51" s="11">
        <f>IF(Financial!O39="Current Loan",M51,0)</f>
        <v>0</v>
      </c>
      <c r="Q51" s="11">
        <f t="shared" si="18"/>
        <v>0</v>
      </c>
      <c r="R51" s="11">
        <f>IF(Financial!O39="Term Loan",M51,0)</f>
        <v>0</v>
      </c>
    </row>
    <row r="52" spans="1:18">
      <c r="A52" s="28" t="str">
        <f t="shared" si="17"/>
        <v/>
      </c>
      <c r="B52" s="28">
        <f>IF(B17&gt;0,B17+Financial!P40,IF(-B17&gt;=Financial!R40+Financial!P40*Financial!S40/12,Financial!P40+(B17+Financial!R40+Financial!P40*Financial!S40/12),Financial!P40))</f>
        <v>0</v>
      </c>
      <c r="C52" s="28">
        <f>IF(C17&gt;0,C17+B52,IF(-C17&gt;=B35+B52*Financial!$S40/12,B52+(B35+B52*Financial!$S40/12)+C17,B52))</f>
        <v>0</v>
      </c>
      <c r="D52" s="28">
        <f>IF(D17&gt;0,D17+C52,IF(-D17&gt;=C35+C52*Financial!$S40/12,C52+(C35+C52*Financial!$S40/12)+D17,C52))</f>
        <v>0</v>
      </c>
      <c r="E52" s="28">
        <f>IF(E17&gt;0,E17+D52,IF(-E17&gt;=D35+D52*Financial!$S40/12,D52+(D35+D52*Financial!$S40/12)+E17,D52))</f>
        <v>0</v>
      </c>
      <c r="F52" s="28">
        <f>IF(F17&gt;0,F17+E52,IF(-F17&gt;=E35+E52*Financial!$S40/12,E52+(E35+E52*Financial!$S40/12)+F17,E52))</f>
        <v>0</v>
      </c>
      <c r="G52" s="28">
        <f>IF(G17&gt;0,G17+F52,IF(-G17&gt;=F35+F52*Financial!$S40/12,F52+(F35+F52*Financial!$S40/12)+G17,F52))</f>
        <v>0</v>
      </c>
      <c r="H52" s="28">
        <f>IF(H17&gt;0,H17+G52,IF(-H17&gt;=G35+G52*Financial!$S40/12,G52+(G35+G52*Financial!$S40/12)+H17,G52))</f>
        <v>0</v>
      </c>
      <c r="I52" s="28">
        <f>IF(I17&gt;0,I17+H52,IF(-I17&gt;=H35+H52*Financial!$S40/12,H52+(H35+H52*Financial!$S40/12)+I17,H52))</f>
        <v>0</v>
      </c>
      <c r="J52" s="28">
        <f>IF(J17&gt;0,J17+I52,IF(-J17&gt;=I35+I52*Financial!$S40/12,I52+(I35+I52*Financial!$S40/12)+J17,I52))</f>
        <v>0</v>
      </c>
      <c r="K52" s="28">
        <f>IF(K17&gt;0,K17+J52,IF(-K17&gt;=J35+J52*Financial!$S40/12,J52+(J35+J52*Financial!$S40/12)+K17,J52))</f>
        <v>0</v>
      </c>
      <c r="L52" s="28">
        <f>IF(L17&gt;0,L17+K52,IF(-L17&gt;=K35+K52*Financial!$S40/12,K52+(K35+K52*Financial!$S40/12)+L17,K52))</f>
        <v>0</v>
      </c>
      <c r="M52" s="28">
        <f>IF(M17&gt;0,M17+L52,IF(-M17&gt;=L35+L52*Financial!$S40/12,L52+(L35+L52*Financial!$S40/12)+M17,L52))</f>
        <v>0</v>
      </c>
      <c r="N52" s="11"/>
      <c r="O52" s="11">
        <f>IF(Financial!$O40="Revolving",M52,0)</f>
        <v>0</v>
      </c>
      <c r="P52" s="11">
        <f>IF(Financial!O40="Current Loan",M52,0)</f>
        <v>0</v>
      </c>
      <c r="Q52" s="11">
        <f t="shared" si="18"/>
        <v>0</v>
      </c>
      <c r="R52" s="11">
        <f>IF(Financial!O40="Term Loan",M52,0)</f>
        <v>0</v>
      </c>
    </row>
    <row r="53" spans="1:18">
      <c r="A53" s="28" t="str">
        <f t="shared" si="17"/>
        <v/>
      </c>
      <c r="B53" s="28">
        <f>IF(B18&gt;0,B18+Financial!P41,IF(-B18&gt;=Financial!R41+Financial!P41*Financial!S41/12,Financial!P41+(B18+Financial!R41+Financial!P41*Financial!S41/12),Financial!P41))</f>
        <v>0</v>
      </c>
      <c r="C53" s="28">
        <f>IF(C18&gt;0,C18+B53,IF(-C18&gt;=B36+B53*Financial!$S41/12,B53+(B36+B53*Financial!$S41/12)+C18,B53))</f>
        <v>0</v>
      </c>
      <c r="D53" s="28">
        <f>IF(D18&gt;0,D18+C53,IF(-D18&gt;=C36+C53*Financial!$S41/12,C53+(C36+C53*Financial!$S41/12)+D18,C53))</f>
        <v>0</v>
      </c>
      <c r="E53" s="28">
        <f>IF(E18&gt;0,E18+D53,IF(-E18&gt;=D36+D53*Financial!$S41/12,D53+(D36+D53*Financial!$S41/12)+E18,D53))</f>
        <v>0</v>
      </c>
      <c r="F53" s="28">
        <f>IF(F18&gt;0,F18+E53,IF(-F18&gt;=E36+E53*Financial!$S41/12,E53+(E36+E53*Financial!$S41/12)+F18,E53))</f>
        <v>0</v>
      </c>
      <c r="G53" s="28">
        <f>IF(G18&gt;0,G18+F53,IF(-G18&gt;=F36+F53*Financial!$S41/12,F53+(F36+F53*Financial!$S41/12)+G18,F53))</f>
        <v>0</v>
      </c>
      <c r="H53" s="28">
        <f>IF(H18&gt;0,H18+G53,IF(-H18&gt;=G36+G53*Financial!$S41/12,G53+(G36+G53*Financial!$S41/12)+H18,G53))</f>
        <v>0</v>
      </c>
      <c r="I53" s="28">
        <f>IF(I18&gt;0,I18+H53,IF(-I18&gt;=H36+H53*Financial!$S41/12,H53+(H36+H53*Financial!$S41/12)+I18,H53))</f>
        <v>0</v>
      </c>
      <c r="J53" s="28">
        <f>IF(J18&gt;0,J18+I53,IF(-J18&gt;=I36+I53*Financial!$S41/12,I53+(I36+I53*Financial!$S41/12)+J18,I53))</f>
        <v>0</v>
      </c>
      <c r="K53" s="28">
        <f>IF(K18&gt;0,K18+J53,IF(-K18&gt;=J36+J53*Financial!$S41/12,J53+(J36+J53*Financial!$S41/12)+K18,J53))</f>
        <v>0</v>
      </c>
      <c r="L53" s="28">
        <f>IF(L18&gt;0,L18+K53,IF(-L18&gt;=K36+K53*Financial!$S41/12,K53+(K36+K53*Financial!$S41/12)+L18,K53))</f>
        <v>0</v>
      </c>
      <c r="M53" s="28">
        <f>IF(M18&gt;0,M18+L53,IF(-M18&gt;=L36+L53*Financial!$S41/12,L53+(L36+L53*Financial!$S41/12)+M18,L53))</f>
        <v>0</v>
      </c>
      <c r="N53" s="11"/>
      <c r="O53" s="11">
        <f>IF(Financial!$O41="Revolving",M53,0)</f>
        <v>0</v>
      </c>
      <c r="P53" s="11">
        <f>IF(Financial!O41="Current Loan",M53,0)</f>
        <v>0</v>
      </c>
      <c r="Q53" s="11">
        <f t="shared" si="18"/>
        <v>0</v>
      </c>
      <c r="R53" s="11">
        <f>IF(Financial!O41="Term Loan",M53,0)</f>
        <v>0</v>
      </c>
    </row>
    <row r="54" spans="1:18">
      <c r="A54" s="28" t="str">
        <f t="shared" si="17"/>
        <v/>
      </c>
      <c r="B54" s="28">
        <f>IF(B19&gt;0,B19+Financial!P42,IF(-B19&gt;=Financial!R42+Financial!P42*Financial!S42/12,Financial!P42+(B19+Financial!R42+Financial!P42*Financial!S42/12),Financial!P42))</f>
        <v>0</v>
      </c>
      <c r="C54" s="28">
        <f>IF(C19&gt;0,C19+B54,IF(-C19&gt;=B37+B54*Financial!$S42/12,B54+(B37+B54*Financial!$S42/12)+C19,B54))</f>
        <v>0</v>
      </c>
      <c r="D54" s="28">
        <f>IF(D19&gt;0,D19+C54,IF(-D19&gt;=C37+C54*Financial!$S42/12,C54+(C37+C54*Financial!$S42/12)+D19,C54))</f>
        <v>0</v>
      </c>
      <c r="E54" s="28">
        <f>IF(E19&gt;0,E19+D54,IF(-E19&gt;=D37+D54*Financial!$S42/12,D54+(D37+D54*Financial!$S42/12)+E19,D54))</f>
        <v>0</v>
      </c>
      <c r="F54" s="28">
        <f>IF(F19&gt;0,F19+E54,IF(-F19&gt;=E37+E54*Financial!$S42/12,E54+(E37+E54*Financial!$S42/12)+F19,E54))</f>
        <v>0</v>
      </c>
      <c r="G54" s="28">
        <f>IF(G19&gt;0,G19+F54,IF(-G19&gt;=F37+F54*Financial!$S42/12,F54+(F37+F54*Financial!$S42/12)+G19,F54))</f>
        <v>0</v>
      </c>
      <c r="H54" s="28">
        <f>IF(H19&gt;0,H19+G54,IF(-H19&gt;=G37+G54*Financial!$S42/12,G54+(G37+G54*Financial!$S42/12)+H19,G54))</f>
        <v>0</v>
      </c>
      <c r="I54" s="28">
        <f>IF(I19&gt;0,I19+H54,IF(-I19&gt;=H37+H54*Financial!$S42/12,H54+(H37+H54*Financial!$S42/12)+I19,H54))</f>
        <v>0</v>
      </c>
      <c r="J54" s="28">
        <f>IF(J19&gt;0,J19+I54,IF(-J19&gt;=I37+I54*Financial!$S42/12,I54+(I37+I54*Financial!$S42/12)+J19,I54))</f>
        <v>0</v>
      </c>
      <c r="K54" s="28">
        <f>IF(K19&gt;0,K19+J54,IF(-K19&gt;=J37+J54*Financial!$S42/12,J54+(J37+J54*Financial!$S42/12)+K19,J54))</f>
        <v>0</v>
      </c>
      <c r="L54" s="28">
        <f>IF(L19&gt;0,L19+K54,IF(-L19&gt;=K37+K54*Financial!$S42/12,K54+(K37+K54*Financial!$S42/12)+L19,K54))</f>
        <v>0</v>
      </c>
      <c r="M54" s="28">
        <f>IF(M19&gt;0,M19+L54,IF(-M19&gt;=L37+L54*Financial!$S42/12,L54+(L37+L54*Financial!$S42/12)+M19,L54))</f>
        <v>0</v>
      </c>
      <c r="N54" s="11"/>
      <c r="O54" s="11">
        <f>IF(Financial!$O42="Revolving",M54,0)</f>
        <v>0</v>
      </c>
      <c r="P54" s="11">
        <f>IF(Financial!O42="Current Loan",M54,0)</f>
        <v>0</v>
      </c>
      <c r="Q54" s="11">
        <f t="shared" si="18"/>
        <v>0</v>
      </c>
      <c r="R54" s="11">
        <f>IF(Financial!O42="Term Loan",M54,0)</f>
        <v>0</v>
      </c>
    </row>
    <row r="55" spans="1:18">
      <c r="A55" s="28" t="str">
        <f t="shared" si="17"/>
        <v/>
      </c>
      <c r="B55" s="28">
        <f>IF(B20&gt;0,B20+Financial!P43,IF(-B20&gt;=Financial!R43+Financial!P43*Financial!S43/12,Financial!P43+(B20+Financial!R43+Financial!P43*Financial!S43/12),Financial!P43))</f>
        <v>0</v>
      </c>
      <c r="C55" s="28">
        <f>IF(C20&gt;0,C20+B55,IF(-C20&gt;=B38+B55*Financial!$S43/12,B55+(B38+B55*Financial!$S43/12)+C20,B55))</f>
        <v>0</v>
      </c>
      <c r="D55" s="28">
        <f>IF(D20&gt;0,D20+C55,IF(-D20&gt;=C38+C55*Financial!$S43/12,C55+(C38+C55*Financial!$S43/12)+D20,C55))</f>
        <v>0</v>
      </c>
      <c r="E55" s="28">
        <f>IF(E20&gt;0,E20+D55,IF(-E20&gt;=D38+D55*Financial!$S43/12,D55+(D38+D55*Financial!$S43/12)+E20,D55))</f>
        <v>0</v>
      </c>
      <c r="F55" s="28">
        <f>IF(F20&gt;0,F20+E55,IF(-F20&gt;=E38+E55*Financial!$S43/12,E55+(E38+E55*Financial!$S43/12)+F20,E55))</f>
        <v>0</v>
      </c>
      <c r="G55" s="28">
        <f>IF(G20&gt;0,G20+F55,IF(-G20&gt;=F38+F55*Financial!$S43/12,F55+(F38+F55*Financial!$S43/12)+G20,F55))</f>
        <v>0</v>
      </c>
      <c r="H55" s="28">
        <f>IF(H20&gt;0,H20+G55,IF(-H20&gt;=G38+G55*Financial!$S43/12,G55+(G38+G55*Financial!$S43/12)+H20,G55))</f>
        <v>0</v>
      </c>
      <c r="I55" s="28">
        <f>IF(I20&gt;0,I20+H55,IF(-I20&gt;=H38+H55*Financial!$S43/12,H55+(H38+H55*Financial!$S43/12)+I20,H55))</f>
        <v>0</v>
      </c>
      <c r="J55" s="28">
        <f>IF(J20&gt;0,J20+I55,IF(-J20&gt;=I38+I55*Financial!$S43/12,I55+(I38+I55*Financial!$S43/12)+J20,I55))</f>
        <v>0</v>
      </c>
      <c r="K55" s="28">
        <f>IF(K20&gt;0,K20+J55,IF(-K20&gt;=J38+J55*Financial!$S43/12,J55+(J38+J55*Financial!$S43/12)+K20,J55))</f>
        <v>0</v>
      </c>
      <c r="L55" s="28">
        <f>IF(L20&gt;0,L20+K55,IF(-L20&gt;=K38+K55*Financial!$S43/12,K55+(K38+K55*Financial!$S43/12)+L20,K55))</f>
        <v>0</v>
      </c>
      <c r="M55" s="28">
        <f>IF(M20&gt;0,M20+L55,IF(-M20&gt;=L38+L55*Financial!$S43/12,L55+(L38+L55*Financial!$S43/12)+M20,L55))</f>
        <v>0</v>
      </c>
      <c r="N55" s="11"/>
      <c r="O55" s="11">
        <f>IF(Financial!$O43="Revolving",M55,0)</f>
        <v>0</v>
      </c>
      <c r="P55" s="11">
        <f>IF(Financial!O43="Current Loan",M55,0)</f>
        <v>0</v>
      </c>
      <c r="Q55" s="11">
        <f t="shared" si="18"/>
        <v>0</v>
      </c>
      <c r="R55" s="11">
        <f>IF(Financial!O43="Term Loan",M55,0)</f>
        <v>0</v>
      </c>
    </row>
    <row r="56" spans="1:18">
      <c r="A56" s="28" t="str">
        <f t="shared" si="17"/>
        <v/>
      </c>
      <c r="B56" s="28">
        <f>IF(B21&gt;0,B21+Financial!P44,IF(-B21&gt;=Financial!R44+Financial!P44*Financial!S44/12,Financial!P44+(B21+Financial!R44+Financial!P44*Financial!S44/12),Financial!P44))</f>
        <v>0</v>
      </c>
      <c r="C56" s="28">
        <f>IF(C21&gt;0,C21+B56,IF(-C21&gt;=B39+B56*Financial!$S44/12,B56+(B39+B56*Financial!$S44/12)+C21,B56))</f>
        <v>0</v>
      </c>
      <c r="D56" s="28">
        <f>IF(D21&gt;0,D21+C56,IF(-D21&gt;=C39+C56*Financial!$S44/12,C56+(C39+C56*Financial!$S44/12)+D21,C56))</f>
        <v>0</v>
      </c>
      <c r="E56" s="28">
        <f>IF(E21&gt;0,E21+D56,IF(-E21&gt;=D39+D56*Financial!$S44/12,D56+(D39+D56*Financial!$S44/12)+E21,D56))</f>
        <v>0</v>
      </c>
      <c r="F56" s="28">
        <f>IF(F21&gt;0,F21+E56,IF(-F21&gt;=E39+E56*Financial!$S44/12,E56+(E39+E56*Financial!$S44/12)+F21,E56))</f>
        <v>0</v>
      </c>
      <c r="G56" s="28">
        <f>IF(G21&gt;0,G21+F56,IF(-G21&gt;=F39+F56*Financial!$S44/12,F56+(F39+F56*Financial!$S44/12)+G21,F56))</f>
        <v>0</v>
      </c>
      <c r="H56" s="28">
        <f>IF(H21&gt;0,H21+G56,IF(-H21&gt;=G39+G56*Financial!$S44/12,G56+(G39+G56*Financial!$S44/12)+H21,G56))</f>
        <v>0</v>
      </c>
      <c r="I56" s="28">
        <f>IF(I21&gt;0,I21+H56,IF(-I21&gt;=H39+H56*Financial!$S44/12,H56+(H39+H56*Financial!$S44/12)+I21,H56))</f>
        <v>0</v>
      </c>
      <c r="J56" s="28">
        <f>IF(J21&gt;0,J21+I56,IF(-J21&gt;=I39+I56*Financial!$S44/12,I56+(I39+I56*Financial!$S44/12)+J21,I56))</f>
        <v>0</v>
      </c>
      <c r="K56" s="28">
        <f>IF(K21&gt;0,K21+J56,IF(-K21&gt;=J39+J56*Financial!$S44/12,J56+(J39+J56*Financial!$S44/12)+K21,J56))</f>
        <v>0</v>
      </c>
      <c r="L56" s="28">
        <f>IF(L21&gt;0,L21+K56,IF(-L21&gt;=K39+K56*Financial!$S44/12,K56+(K39+K56*Financial!$S44/12)+L21,K56))</f>
        <v>0</v>
      </c>
      <c r="M56" s="28">
        <f>IF(M21&gt;0,M21+L56,IF(-M21&gt;=L39+L56*Financial!$S44/12,L56+(L39+L56*Financial!$S44/12)+M21,L56))</f>
        <v>0</v>
      </c>
      <c r="N56" s="11"/>
      <c r="O56" s="11">
        <f>IF(Financial!$O44="Revolving",M56,0)</f>
        <v>0</v>
      </c>
      <c r="P56" s="11">
        <f>IF(Financial!O44="Current Loan",M56,0)</f>
        <v>0</v>
      </c>
      <c r="Q56" s="11">
        <f t="shared" si="18"/>
        <v>0</v>
      </c>
      <c r="R56" s="11">
        <f>IF(Financial!O44="Term Loan",M56,0)</f>
        <v>0</v>
      </c>
    </row>
    <row r="57" spans="1:18">
      <c r="A57" s="28" t="str">
        <f t="shared" si="17"/>
        <v/>
      </c>
      <c r="B57" s="28">
        <f>IF(B22&gt;0,B22+Financial!P45,IF(-B22&gt;=Financial!R45+Financial!P45*Financial!S45/12,Financial!P45+(B22+Financial!R45+Financial!P45*Financial!S45/12),Financial!P45))</f>
        <v>0</v>
      </c>
      <c r="C57" s="28">
        <f>IF(C22&gt;0,C22+B57,IF(-C22&gt;=B40+B57*Financial!$S45/12,B57+(B40+B57*Financial!$S45/12)+C22,B57))</f>
        <v>0</v>
      </c>
      <c r="D57" s="28">
        <f>IF(D22&gt;0,D22+C57,IF(-D22&gt;=C40+C57*Financial!$S45/12,C57+(C40+C57*Financial!$S45/12)+D22,C57))</f>
        <v>0</v>
      </c>
      <c r="E57" s="28">
        <f>IF(E22&gt;0,E22+D57,IF(-E22&gt;=D40+D57*Financial!$S45/12,D57+(D40+D57*Financial!$S45/12)+E22,D57))</f>
        <v>0</v>
      </c>
      <c r="F57" s="28">
        <f>IF(F22&gt;0,F22+E57,IF(-F22&gt;=E40+E57*Financial!$S45/12,E57+(E40+E57*Financial!$S45/12)+F22,E57))</f>
        <v>0</v>
      </c>
      <c r="G57" s="28">
        <f>IF(G22&gt;0,G22+F57,IF(-G22&gt;=F40+F57*Financial!$S45/12,F57+(F40+F57*Financial!$S45/12)+G22,F57))</f>
        <v>0</v>
      </c>
      <c r="H57" s="28">
        <f>IF(H22&gt;0,H22+G57,IF(-H22&gt;=G40+G57*Financial!$S45/12,G57+(G40+G57*Financial!$S45/12)+H22,G57))</f>
        <v>0</v>
      </c>
      <c r="I57" s="28">
        <f>IF(I22&gt;0,I22+H57,IF(-I22&gt;=H40+H57*Financial!$S45/12,H57+(H40+H57*Financial!$S45/12)+I22,H57))</f>
        <v>0</v>
      </c>
      <c r="J57" s="28">
        <f>IF(J22&gt;0,J22+I57,IF(-J22&gt;=I40+I57*Financial!$S45/12,I57+(I40+I57*Financial!$S45/12)+J22,I57))</f>
        <v>0</v>
      </c>
      <c r="K57" s="28">
        <f>IF(K22&gt;0,K22+J57,IF(-K22&gt;=J40+J57*Financial!$S45/12,J57+(J40+J57*Financial!$S45/12)+K22,J57))</f>
        <v>0</v>
      </c>
      <c r="L57" s="28">
        <f>IF(L22&gt;0,L22+K57,IF(-L22&gt;=K40+K57*Financial!$S45/12,K57+(K40+K57*Financial!$S45/12)+L22,K57))</f>
        <v>0</v>
      </c>
      <c r="M57" s="28">
        <f>IF(M22&gt;0,M22+L57,IF(-M22&gt;=L40+L57*Financial!$S45/12,L57+(L40+L57*Financial!$S45/12)+M22,L57))</f>
        <v>0</v>
      </c>
      <c r="N57" s="11"/>
      <c r="O57" s="11">
        <f>IF(Financial!$O45="Revolving",M57,0)</f>
        <v>0</v>
      </c>
      <c r="P57" s="11">
        <f>IF(Financial!O45="Current Loan",M57,0)</f>
        <v>0</v>
      </c>
      <c r="Q57" s="11">
        <f t="shared" si="18"/>
        <v>0</v>
      </c>
      <c r="R57" s="11">
        <f>IF(Financial!O45="Term Loan",M57,0)</f>
        <v>0</v>
      </c>
    </row>
    <row r="58" spans="1:18">
      <c r="A58" s="28" t="str">
        <f t="shared" si="17"/>
        <v/>
      </c>
      <c r="B58" s="28">
        <f>IF(B23&gt;0,B23+Financial!P46,IF(-B23&gt;=Financial!R46+Financial!P46*Financial!S46/12,Financial!P46+(B23+Financial!R46+Financial!P46*Financial!S46/12),Financial!P46))</f>
        <v>0</v>
      </c>
      <c r="C58" s="28">
        <f>IF(C23&gt;0,C23+B58,IF(-C23&gt;=B41+B58*Financial!$S46/12,B58+(B41+B58*Financial!$S46/12)+C23,B58))</f>
        <v>0</v>
      </c>
      <c r="D58" s="28">
        <f>IF(D23&gt;0,D23+C58,IF(-D23&gt;=C41+C58*Financial!$S46/12,C58+(C41+C58*Financial!$S46/12)+D23,C58))</f>
        <v>0</v>
      </c>
      <c r="E58" s="28">
        <f>IF(E23&gt;0,E23+D58,IF(-E23&gt;=D41+D58*Financial!$S46/12,D58+(D41+D58*Financial!$S46/12)+E23,D58))</f>
        <v>0</v>
      </c>
      <c r="F58" s="28">
        <f>IF(F23&gt;0,F23+E58,IF(-F23&gt;=E41+E58*Financial!$S46/12,E58+(E41+E58*Financial!$S46/12)+F23,E58))</f>
        <v>0</v>
      </c>
      <c r="G58" s="28">
        <f>IF(G23&gt;0,G23+F58,IF(-G23&gt;=F41+F58*Financial!$S46/12,F58+(F41+F58*Financial!$S46/12)+G23,F58))</f>
        <v>0</v>
      </c>
      <c r="H58" s="28">
        <f>IF(H23&gt;0,H23+G58,IF(-H23&gt;=G41+G58*Financial!$S46/12,G58+(G41+G58*Financial!$S46/12)+H23,G58))</f>
        <v>0</v>
      </c>
      <c r="I58" s="28">
        <f>IF(I23&gt;0,I23+H58,IF(-I23&gt;=H41+H58*Financial!$S46/12,H58+(H41+H58*Financial!$S46/12)+I23,H58))</f>
        <v>0</v>
      </c>
      <c r="J58" s="28">
        <f>IF(J23&gt;0,J23+I58,IF(-J23&gt;=I41+I58*Financial!$S46/12,I58+(I41+I58*Financial!$S46/12)+J23,I58))</f>
        <v>0</v>
      </c>
      <c r="K58" s="28">
        <f>IF(K23&gt;0,K23+J58,IF(-K23&gt;=J41+J58*Financial!$S46/12,J58+(J41+J58*Financial!$S46/12)+K23,J58))</f>
        <v>0</v>
      </c>
      <c r="L58" s="28">
        <f>IF(L23&gt;0,L23+K58,IF(-L23&gt;=K41+K58*Financial!$S46/12,K58+(K41+K58*Financial!$S46/12)+L23,K58))</f>
        <v>0</v>
      </c>
      <c r="M58" s="28">
        <f>IF(M23&gt;0,M23+L58,IF(-M23&gt;=L41+L58*Financial!$S46/12,L58+(L41+L58*Financial!$S46/12)+M23,L58))</f>
        <v>0</v>
      </c>
      <c r="N58" s="11"/>
      <c r="O58" s="11">
        <f>IF(Financial!$O46="Revolving",M58,0)</f>
        <v>0</v>
      </c>
      <c r="P58" s="11">
        <f>IF(Financial!O46="Current Loan",M58,0)</f>
        <v>0</v>
      </c>
      <c r="Q58" s="11">
        <f t="shared" si="18"/>
        <v>0</v>
      </c>
      <c r="R58" s="11">
        <f>IF(Financial!O46="Term Loan",M58,0)</f>
        <v>0</v>
      </c>
    </row>
    <row r="59" spans="1:18">
      <c r="A59" s="28" t="str">
        <f t="shared" si="17"/>
        <v/>
      </c>
      <c r="B59" s="28">
        <f>IF(B24&gt;0,B24+Financial!P47,IF(-B24&gt;=Financial!R47+Financial!P47*Financial!S47/12,Financial!P47+(B24+Financial!R47+Financial!P47*Financial!S47/12),Financial!P47))</f>
        <v>0</v>
      </c>
      <c r="C59" s="28">
        <f>IF(C24&gt;0,C24+B59,IF(-C24&gt;=B42+B59*Financial!$S47/12,B59+(B42+B59*Financial!$S47/12)+C24,B59))</f>
        <v>0</v>
      </c>
      <c r="D59" s="28">
        <f>IF(D24&gt;0,D24+C59,IF(-D24&gt;=C42+C59*Financial!$S47/12,C59+(C42+C59*Financial!$S47/12)+D24,C59))</f>
        <v>0</v>
      </c>
      <c r="E59" s="28">
        <f>IF(E24&gt;0,E24+D59,IF(-E24&gt;=D42+D59*Financial!$S47/12,D59+(D42+D59*Financial!$S47/12)+E24,D59))</f>
        <v>0</v>
      </c>
      <c r="F59" s="28">
        <f>IF(F24&gt;0,F24+E59,IF(-F24&gt;=E42+E59*Financial!$S47/12,E59+(E42+E59*Financial!$S47/12)+F24,E59))</f>
        <v>0</v>
      </c>
      <c r="G59" s="28">
        <f>IF(G24&gt;0,G24+F59,IF(-G24&gt;=F42+F59*Financial!$S47/12,F59+(F42+F59*Financial!$S47/12)+G24,F59))</f>
        <v>0</v>
      </c>
      <c r="H59" s="28">
        <f>IF(H24&gt;0,H24+G59,IF(-H24&gt;=G42+G59*Financial!$S47/12,G59+(G42+G59*Financial!$S47/12)+H24,G59))</f>
        <v>0</v>
      </c>
      <c r="I59" s="28">
        <f>IF(I24&gt;0,I24+H59,IF(-I24&gt;=H42+H59*Financial!$S47/12,H59+(H42+H59*Financial!$S47/12)+I24,H59))</f>
        <v>0</v>
      </c>
      <c r="J59" s="28">
        <f>IF(J24&gt;0,J24+I59,IF(-J24&gt;=I42+I59*Financial!$S47/12,I59+(I42+I59*Financial!$S47/12)+J24,I59))</f>
        <v>0</v>
      </c>
      <c r="K59" s="28">
        <f>IF(K24&gt;0,K24+J59,IF(-K24&gt;=J42+J59*Financial!$S47/12,J59+(J42+J59*Financial!$S47/12)+K24,J59))</f>
        <v>0</v>
      </c>
      <c r="L59" s="28">
        <f>IF(L24&gt;0,L24+K59,IF(-L24&gt;=K42+K59*Financial!$S47/12,K59+(K42+K59*Financial!$S47/12)+L24,K59))</f>
        <v>0</v>
      </c>
      <c r="M59" s="28">
        <f>IF(M24&gt;0,M24+L59,IF(-M24&gt;=L42+L59*Financial!$S47/12,L59+(L42+L59*Financial!$S47/12)+M24,L59))</f>
        <v>0</v>
      </c>
      <c r="N59" s="11"/>
      <c r="O59" s="11">
        <f>IF(Financial!$O47="Revolving",M59,0)</f>
        <v>0</v>
      </c>
      <c r="P59" s="11">
        <f>IF(Financial!O47="Current Loan",M59,0)</f>
        <v>0</v>
      </c>
      <c r="Q59" s="11">
        <f t="shared" si="18"/>
        <v>0</v>
      </c>
      <c r="R59" s="11">
        <f>IF(Financial!O47="Term Loan",M59,0)</f>
        <v>0</v>
      </c>
    </row>
    <row r="60" spans="1:18">
      <c r="A60" s="28" t="str">
        <f t="shared" si="17"/>
        <v/>
      </c>
      <c r="B60" s="28">
        <f>IF(B25&gt;0,B25+Financial!P48,IF(-B25&gt;=Financial!R48+Financial!P48*Financial!S48/12,Financial!P48+(B25+Financial!R48+Financial!P48*Financial!S48/12),Financial!P48))</f>
        <v>0</v>
      </c>
      <c r="C60" s="28">
        <f>IF(C25&gt;0,C25+B60,IF(-C25&gt;=B43+B60*Financial!$S48/12,B60+(B43+B60*Financial!$S48/12)+C25,B60))</f>
        <v>0</v>
      </c>
      <c r="D60" s="28">
        <f>IF(D25&gt;0,D25+C60,IF(-D25&gt;=C43+C60*Financial!$S48/12,C60+(C43+C60*Financial!$S48/12)+D25,C60))</f>
        <v>0</v>
      </c>
      <c r="E60" s="28">
        <f>IF(E25&gt;0,E25+D60,IF(-E25&gt;=D43+D60*Financial!$S48/12,D60+(D43+D60*Financial!$S48/12)+E25,D60))</f>
        <v>0</v>
      </c>
      <c r="F60" s="28">
        <f>IF(F25&gt;0,F25+E60,IF(-F25&gt;=E43+E60*Financial!$S48/12,E60+(E43+E60*Financial!$S48/12)+F25,E60))</f>
        <v>0</v>
      </c>
      <c r="G60" s="28">
        <f>IF(G25&gt;0,G25+F60,IF(-G25&gt;=F43+F60*Financial!$S48/12,F60+(F43+F60*Financial!$S48/12)+G25,F60))</f>
        <v>0</v>
      </c>
      <c r="H60" s="28">
        <f>IF(H25&gt;0,H25+G60,IF(-H25&gt;=G43+G60*Financial!$S48/12,G60+(G43+G60*Financial!$S48/12)+H25,G60))</f>
        <v>0</v>
      </c>
      <c r="I60" s="28">
        <f>IF(I25&gt;0,I25+H60,IF(-I25&gt;=H43+H60*Financial!$S48/12,H60+(H43+H60*Financial!$S48/12)+I25,H60))</f>
        <v>0</v>
      </c>
      <c r="J60" s="28">
        <f>IF(J25&gt;0,J25+I60,IF(-J25&gt;=I43+I60*Financial!$S48/12,I60+(I43+I60*Financial!$S48/12)+J25,I60))</f>
        <v>0</v>
      </c>
      <c r="K60" s="28">
        <f>IF(K25&gt;0,K25+J60,IF(-K25&gt;=J43+J60*Financial!$S48/12,J60+(J43+J60*Financial!$S48/12)+K25,J60))</f>
        <v>0</v>
      </c>
      <c r="L60" s="28">
        <f>IF(L25&gt;0,L25+K60,IF(-L25&gt;=K43+K60*Financial!$S48/12,K60+(K43+K60*Financial!$S48/12)+L25,K60))</f>
        <v>0</v>
      </c>
      <c r="M60" s="28">
        <f>IF(M25&gt;0,M25+L60,IF(-M25&gt;=L43+L60*Financial!$S48/12,L60+(L43+L60*Financial!$S48/12)+M25,L60))</f>
        <v>0</v>
      </c>
      <c r="N60" s="11"/>
      <c r="O60" s="11">
        <f>IF(Financial!$O48="Revolving",M60,0)</f>
        <v>0</v>
      </c>
      <c r="P60" s="11">
        <f>IF(Financial!O48="Current Loan",M60,0)</f>
        <v>0</v>
      </c>
      <c r="Q60" s="11">
        <f t="shared" si="18"/>
        <v>0</v>
      </c>
      <c r="R60" s="11">
        <f>IF(Financial!O48="Term Loan",M60,0)</f>
        <v>0</v>
      </c>
    </row>
    <row r="61" spans="1:18">
      <c r="A61" s="11"/>
      <c r="B61" s="11"/>
      <c r="C61" s="11"/>
      <c r="D61" s="11"/>
      <c r="E61" s="11"/>
      <c r="F61" s="11"/>
      <c r="G61" s="11"/>
      <c r="H61" s="11"/>
      <c r="I61" s="11"/>
      <c r="J61" s="11"/>
      <c r="K61" s="11"/>
      <c r="L61" s="11"/>
      <c r="M61" s="11"/>
      <c r="N61" s="11"/>
      <c r="O61" s="11">
        <f>SUM(O46:O60)</f>
        <v>0</v>
      </c>
      <c r="P61" s="11">
        <f t="shared" ref="P61:R61" si="19">SUM(P46:P60)</f>
        <v>0</v>
      </c>
      <c r="Q61" s="11">
        <f t="shared" si="19"/>
        <v>0</v>
      </c>
      <c r="R61" s="11">
        <f t="shared" si="19"/>
        <v>0</v>
      </c>
    </row>
    <row r="62" spans="1:18" ht="31.5" customHeight="1">
      <c r="A62" s="165" t="s">
        <v>123</v>
      </c>
      <c r="B62" s="85" t="str">
        <f>B2</f>
        <v>Aug</v>
      </c>
      <c r="C62" s="85" t="str">
        <f>C2</f>
        <v>Sep</v>
      </c>
      <c r="D62" s="85" t="str">
        <f>D2</f>
        <v>Oct</v>
      </c>
      <c r="E62" s="85" t="str">
        <f t="shared" ref="E62:M62" si="20">E2</f>
        <v>Nov</v>
      </c>
      <c r="F62" s="85" t="str">
        <f t="shared" si="20"/>
        <v>Dec</v>
      </c>
      <c r="G62" s="85" t="str">
        <f t="shared" si="20"/>
        <v>Jan</v>
      </c>
      <c r="H62" s="85" t="str">
        <f t="shared" si="20"/>
        <v>Feb</v>
      </c>
      <c r="I62" s="85" t="str">
        <f t="shared" si="20"/>
        <v>Mar</v>
      </c>
      <c r="J62" s="85" t="str">
        <f t="shared" si="20"/>
        <v>Apr</v>
      </c>
      <c r="K62" s="85" t="str">
        <f t="shared" si="20"/>
        <v>May</v>
      </c>
      <c r="L62" s="85" t="str">
        <f t="shared" si="20"/>
        <v>Jun</v>
      </c>
      <c r="M62" s="85" t="str">
        <f t="shared" si="20"/>
        <v>Jul</v>
      </c>
      <c r="N62" s="27" t="s">
        <v>196</v>
      </c>
      <c r="O62" s="11"/>
      <c r="P62" s="11"/>
      <c r="Q62" s="11"/>
      <c r="R62" s="11"/>
    </row>
    <row r="63" spans="1:18">
      <c r="A63" s="29" t="s">
        <v>133</v>
      </c>
      <c r="B63" s="30">
        <f>Grocery!B$7</f>
        <v>0</v>
      </c>
      <c r="C63" s="30">
        <f>Grocery!C$7</f>
        <v>0</v>
      </c>
      <c r="D63" s="30">
        <f>Grocery!D$7</f>
        <v>0</v>
      </c>
      <c r="E63" s="30">
        <f>Grocery!E$7</f>
        <v>0</v>
      </c>
      <c r="F63" s="30">
        <f>Grocery!F$7</f>
        <v>0</v>
      </c>
      <c r="G63" s="30">
        <f>Grocery!G$7</f>
        <v>0</v>
      </c>
      <c r="H63" s="30">
        <f>Grocery!H$7</f>
        <v>0</v>
      </c>
      <c r="I63" s="30">
        <f>Grocery!I$7</f>
        <v>0</v>
      </c>
      <c r="J63" s="30">
        <f>Grocery!J$7</f>
        <v>0</v>
      </c>
      <c r="K63" s="30">
        <f>Grocery!K$7</f>
        <v>0</v>
      </c>
      <c r="L63" s="30">
        <f>Grocery!L$7</f>
        <v>0</v>
      </c>
      <c r="M63" s="30">
        <f>Grocery!M$7</f>
        <v>0</v>
      </c>
      <c r="N63" s="15" t="str">
        <f>IF($N$72=0,"",SUM(B63:M63)/$N$72)</f>
        <v/>
      </c>
    </row>
    <row r="64" spans="1:18">
      <c r="A64" s="29" t="s">
        <v>136</v>
      </c>
      <c r="B64" s="30">
        <f>Produce!B$7</f>
        <v>0</v>
      </c>
      <c r="C64" s="28">
        <f>Produce!C$7</f>
        <v>0</v>
      </c>
      <c r="D64" s="30">
        <f>Produce!D$7</f>
        <v>0</v>
      </c>
      <c r="E64" s="30">
        <f>Produce!E$7</f>
        <v>0</v>
      </c>
      <c r="F64" s="30">
        <f>Produce!F$7</f>
        <v>0</v>
      </c>
      <c r="G64" s="30">
        <f>Produce!G$7</f>
        <v>0</v>
      </c>
      <c r="H64" s="30">
        <f>Produce!H$7</f>
        <v>0</v>
      </c>
      <c r="I64" s="30">
        <f>Produce!I$7</f>
        <v>0</v>
      </c>
      <c r="J64" s="30">
        <f>Produce!J$7</f>
        <v>0</v>
      </c>
      <c r="K64" s="30">
        <f>Produce!K$7</f>
        <v>0</v>
      </c>
      <c r="L64" s="30">
        <f>Produce!L$7</f>
        <v>0</v>
      </c>
      <c r="M64" s="30">
        <f>Produce!M$7</f>
        <v>0</v>
      </c>
      <c r="N64" s="15" t="str">
        <f t="shared" ref="N64:N71" si="21">IF($N$72=0,"",SUM(B64:M64)/$N$72)</f>
        <v/>
      </c>
    </row>
    <row r="65" spans="1:14">
      <c r="A65" s="29" t="s">
        <v>138</v>
      </c>
      <c r="B65" s="30">
        <f>Meat!B$7</f>
        <v>0</v>
      </c>
      <c r="C65" s="30">
        <f>Meat!C$7</f>
        <v>0</v>
      </c>
      <c r="D65" s="30">
        <f>Meat!D$7</f>
        <v>0</v>
      </c>
      <c r="E65" s="30">
        <f>Meat!E$7</f>
        <v>0</v>
      </c>
      <c r="F65" s="30">
        <f>Meat!F$7</f>
        <v>0</v>
      </c>
      <c r="G65" s="30">
        <f>Meat!G$7</f>
        <v>0</v>
      </c>
      <c r="H65" s="30">
        <f>Meat!H$7</f>
        <v>0</v>
      </c>
      <c r="I65" s="30">
        <f>Meat!I$7</f>
        <v>0</v>
      </c>
      <c r="J65" s="30">
        <f>Meat!J$7</f>
        <v>0</v>
      </c>
      <c r="K65" s="30">
        <f>Meat!K$7</f>
        <v>0</v>
      </c>
      <c r="L65" s="30">
        <f>Meat!L$7</f>
        <v>0</v>
      </c>
      <c r="M65" s="30">
        <f>Meat!M$7</f>
        <v>0</v>
      </c>
      <c r="N65" s="15" t="str">
        <f t="shared" si="21"/>
        <v/>
      </c>
    </row>
    <row r="66" spans="1:14">
      <c r="A66" s="29" t="s">
        <v>140</v>
      </c>
      <c r="B66" s="30">
        <f>Dairy!B$7</f>
        <v>0</v>
      </c>
      <c r="C66" s="30">
        <f>Dairy!C$7</f>
        <v>0</v>
      </c>
      <c r="D66" s="30">
        <f>Dairy!D$7</f>
        <v>0</v>
      </c>
      <c r="E66" s="30">
        <f>Dairy!E$7</f>
        <v>0</v>
      </c>
      <c r="F66" s="30">
        <f>Dairy!F$7</f>
        <v>0</v>
      </c>
      <c r="G66" s="30">
        <f>Dairy!G$7</f>
        <v>0</v>
      </c>
      <c r="H66" s="30">
        <f>Dairy!H$7</f>
        <v>0</v>
      </c>
      <c r="I66" s="30">
        <f>Dairy!I$7</f>
        <v>0</v>
      </c>
      <c r="J66" s="30">
        <f>Dairy!J$7</f>
        <v>0</v>
      </c>
      <c r="K66" s="30">
        <f>Dairy!K$7</f>
        <v>0</v>
      </c>
      <c r="L66" s="30">
        <f>Dairy!L$7</f>
        <v>0</v>
      </c>
      <c r="M66" s="30">
        <f>Dairy!M$7</f>
        <v>0</v>
      </c>
      <c r="N66" s="15" t="str">
        <f t="shared" si="21"/>
        <v/>
      </c>
    </row>
    <row r="67" spans="1:14">
      <c r="A67" s="29" t="s">
        <v>142</v>
      </c>
      <c r="B67" s="30">
        <f>Bakery!B$7</f>
        <v>0</v>
      </c>
      <c r="C67" s="30">
        <f>Bakery!C$7</f>
        <v>0</v>
      </c>
      <c r="D67" s="30">
        <f>Bakery!D$7</f>
        <v>0</v>
      </c>
      <c r="E67" s="30">
        <f>Bakery!E$7</f>
        <v>0</v>
      </c>
      <c r="F67" s="30">
        <f>Bakery!F$7</f>
        <v>0</v>
      </c>
      <c r="G67" s="30">
        <f>Bakery!G$7</f>
        <v>0</v>
      </c>
      <c r="H67" s="30">
        <f>Bakery!H$7</f>
        <v>0</v>
      </c>
      <c r="I67" s="30">
        <f>Bakery!I$7</f>
        <v>0</v>
      </c>
      <c r="J67" s="30">
        <f>Bakery!J$7</f>
        <v>0</v>
      </c>
      <c r="K67" s="30">
        <f>Bakery!K$7</f>
        <v>0</v>
      </c>
      <c r="L67" s="30">
        <f>Bakery!L$7</f>
        <v>0</v>
      </c>
      <c r="M67" s="30">
        <f>Bakery!M$7</f>
        <v>0</v>
      </c>
      <c r="N67" s="15" t="str">
        <f t="shared" si="21"/>
        <v/>
      </c>
    </row>
    <row r="68" spans="1:14">
      <c r="A68" s="29" t="s">
        <v>143</v>
      </c>
      <c r="B68" s="30">
        <f>Deli!B$7</f>
        <v>0</v>
      </c>
      <c r="C68" s="30">
        <f>Deli!C$7</f>
        <v>0</v>
      </c>
      <c r="D68" s="30">
        <f>Deli!D$7</f>
        <v>0</v>
      </c>
      <c r="E68" s="30">
        <f>Deli!E$7</f>
        <v>0</v>
      </c>
      <c r="F68" s="30">
        <f>Deli!F$7</f>
        <v>0</v>
      </c>
      <c r="G68" s="30">
        <f>Deli!G$7</f>
        <v>0</v>
      </c>
      <c r="H68" s="30">
        <f>Deli!H$7</f>
        <v>0</v>
      </c>
      <c r="I68" s="30">
        <f>Deli!I$7</f>
        <v>0</v>
      </c>
      <c r="J68" s="30">
        <f>Deli!J$7</f>
        <v>0</v>
      </c>
      <c r="K68" s="30">
        <f>Deli!K$7</f>
        <v>0</v>
      </c>
      <c r="L68" s="30">
        <f>Deli!L$7</f>
        <v>0</v>
      </c>
      <c r="M68" s="30">
        <f>Deli!M$7</f>
        <v>0</v>
      </c>
      <c r="N68" s="15" t="str">
        <f t="shared" si="21"/>
        <v/>
      </c>
    </row>
    <row r="69" spans="1:14">
      <c r="A69" s="29" t="s">
        <v>146</v>
      </c>
      <c r="B69" s="30">
        <f>'Personal Care'!B$7</f>
        <v>0</v>
      </c>
      <c r="C69" s="30">
        <f>'Personal Care'!C$7</f>
        <v>0</v>
      </c>
      <c r="D69" s="30">
        <f>'Personal Care'!D$7</f>
        <v>0</v>
      </c>
      <c r="E69" s="30">
        <f>'Personal Care'!E$7</f>
        <v>0</v>
      </c>
      <c r="F69" s="30">
        <f>'Personal Care'!F$7</f>
        <v>0</v>
      </c>
      <c r="G69" s="30">
        <f>'Personal Care'!G$7</f>
        <v>0</v>
      </c>
      <c r="H69" s="30">
        <f>'Personal Care'!H$7</f>
        <v>0</v>
      </c>
      <c r="I69" s="30">
        <f>'Personal Care'!I$7</f>
        <v>0</v>
      </c>
      <c r="J69" s="30">
        <f>'Personal Care'!J$7</f>
        <v>0</v>
      </c>
      <c r="K69" s="30">
        <f>'Personal Care'!K$7</f>
        <v>0</v>
      </c>
      <c r="L69" s="30">
        <f>'Personal Care'!L$7</f>
        <v>0</v>
      </c>
      <c r="M69" s="30">
        <f>'Personal Care'!M$7</f>
        <v>0</v>
      </c>
      <c r="N69" s="15" t="str">
        <f t="shared" si="21"/>
        <v/>
      </c>
    </row>
    <row r="70" spans="1:14">
      <c r="A70" s="29" t="s">
        <v>147</v>
      </c>
      <c r="B70" s="30">
        <f>'NonGrocery(Paper)'!B$7</f>
        <v>0</v>
      </c>
      <c r="C70" s="30">
        <f>'NonGrocery(Paper)'!C$7</f>
        <v>0</v>
      </c>
      <c r="D70" s="30">
        <f>'NonGrocery(Paper)'!D$7</f>
        <v>0</v>
      </c>
      <c r="E70" s="30">
        <f>'NonGrocery(Paper)'!E$7</f>
        <v>0</v>
      </c>
      <c r="F70" s="30">
        <f>'NonGrocery(Paper)'!F$7</f>
        <v>0</v>
      </c>
      <c r="G70" s="30">
        <f>'NonGrocery(Paper)'!G$7</f>
        <v>0</v>
      </c>
      <c r="H70" s="30">
        <f>'NonGrocery(Paper)'!H$7</f>
        <v>0</v>
      </c>
      <c r="I70" s="30">
        <f>'NonGrocery(Paper)'!I$7</f>
        <v>0</v>
      </c>
      <c r="J70" s="30">
        <f>'NonGrocery(Paper)'!J$7</f>
        <v>0</v>
      </c>
      <c r="K70" s="30">
        <f>'NonGrocery(Paper)'!K$7</f>
        <v>0</v>
      </c>
      <c r="L70" s="30">
        <f>'NonGrocery(Paper)'!L$7</f>
        <v>0</v>
      </c>
      <c r="M70" s="30">
        <f>'NonGrocery(Paper)'!M$7</f>
        <v>0</v>
      </c>
      <c r="N70" s="15" t="str">
        <f t="shared" si="21"/>
        <v/>
      </c>
    </row>
    <row r="71" spans="1:14">
      <c r="A71" s="29" t="s">
        <v>150</v>
      </c>
      <c r="B71" s="30">
        <f>Spare!B$7</f>
        <v>0</v>
      </c>
      <c r="C71" s="30">
        <f>Spare!C$7</f>
        <v>0</v>
      </c>
      <c r="D71" s="30">
        <f>Spare!D$7</f>
        <v>0</v>
      </c>
      <c r="E71" s="30">
        <f>Spare!E$7</f>
        <v>0</v>
      </c>
      <c r="F71" s="30">
        <f>Spare!F$7</f>
        <v>0</v>
      </c>
      <c r="G71" s="30">
        <f>Spare!G$7</f>
        <v>0</v>
      </c>
      <c r="H71" s="30">
        <f>Spare!H$7</f>
        <v>0</v>
      </c>
      <c r="I71" s="30">
        <f>Spare!I$7</f>
        <v>0</v>
      </c>
      <c r="J71" s="30">
        <f>Spare!J$7</f>
        <v>0</v>
      </c>
      <c r="K71" s="30">
        <f>Spare!K$7</f>
        <v>0</v>
      </c>
      <c r="L71" s="30">
        <f>Spare!L$7</f>
        <v>0</v>
      </c>
      <c r="M71" s="30">
        <f>Spare!M$7</f>
        <v>0</v>
      </c>
      <c r="N71" s="15" t="str">
        <f t="shared" si="21"/>
        <v/>
      </c>
    </row>
    <row r="72" spans="1:14">
      <c r="A72" s="25" t="s">
        <v>154</v>
      </c>
      <c r="B72" s="26">
        <f>SUM(B63:B71)</f>
        <v>0</v>
      </c>
      <c r="C72" s="26">
        <f t="shared" ref="C72:M72" si="22">SUM(C63:C71)</f>
        <v>0</v>
      </c>
      <c r="D72" s="26">
        <f t="shared" si="22"/>
        <v>0</v>
      </c>
      <c r="E72" s="26">
        <f t="shared" si="22"/>
        <v>0</v>
      </c>
      <c r="F72" s="26">
        <f t="shared" si="22"/>
        <v>0</v>
      </c>
      <c r="G72" s="26">
        <f t="shared" si="22"/>
        <v>0</v>
      </c>
      <c r="H72" s="26">
        <f t="shared" si="22"/>
        <v>0</v>
      </c>
      <c r="I72" s="26">
        <f t="shared" si="22"/>
        <v>0</v>
      </c>
      <c r="J72" s="26">
        <f t="shared" si="22"/>
        <v>0</v>
      </c>
      <c r="K72" s="26">
        <f t="shared" si="22"/>
        <v>0</v>
      </c>
      <c r="L72" s="26">
        <f t="shared" si="22"/>
        <v>0</v>
      </c>
      <c r="M72" s="26">
        <f t="shared" si="22"/>
        <v>0</v>
      </c>
      <c r="N72" s="26">
        <f>SUM(B72:M72)</f>
        <v>0</v>
      </c>
    </row>
    <row r="74" spans="1:14" ht="41.25" customHeight="1">
      <c r="A74" s="165" t="s">
        <v>197</v>
      </c>
      <c r="B74" s="85" t="str">
        <f>B2</f>
        <v>Aug</v>
      </c>
      <c r="C74" s="85" t="str">
        <f>C2</f>
        <v>Sep</v>
      </c>
      <c r="D74" s="85" t="str">
        <f>D2</f>
        <v>Oct</v>
      </c>
      <c r="E74" s="85" t="str">
        <f t="shared" ref="E74:M74" si="23">E2</f>
        <v>Nov</v>
      </c>
      <c r="F74" s="85" t="str">
        <f t="shared" si="23"/>
        <v>Dec</v>
      </c>
      <c r="G74" s="85" t="str">
        <f t="shared" si="23"/>
        <v>Jan</v>
      </c>
      <c r="H74" s="85" t="str">
        <f t="shared" si="23"/>
        <v>Feb</v>
      </c>
      <c r="I74" s="85" t="str">
        <f t="shared" si="23"/>
        <v>Mar</v>
      </c>
      <c r="J74" s="85" t="str">
        <f t="shared" si="23"/>
        <v>Apr</v>
      </c>
      <c r="K74" s="85" t="str">
        <f t="shared" si="23"/>
        <v>May</v>
      </c>
      <c r="L74" s="85" t="str">
        <f t="shared" si="23"/>
        <v>Jun</v>
      </c>
      <c r="M74" s="85" t="str">
        <f t="shared" si="23"/>
        <v>Jul</v>
      </c>
      <c r="N74" s="27" t="s">
        <v>198</v>
      </c>
    </row>
    <row r="75" spans="1:14">
      <c r="A75" s="16" t="s">
        <v>133</v>
      </c>
      <c r="B75" s="28">
        <f>Grocery!B$8</f>
        <v>0</v>
      </c>
      <c r="C75" s="28">
        <f>Grocery!C$8</f>
        <v>0</v>
      </c>
      <c r="D75" s="28">
        <f>Grocery!D$8</f>
        <v>0</v>
      </c>
      <c r="E75" s="28">
        <f>Grocery!E$8</f>
        <v>0</v>
      </c>
      <c r="F75" s="28">
        <f>Grocery!F$8</f>
        <v>0</v>
      </c>
      <c r="G75" s="28">
        <f>Grocery!G$8</f>
        <v>0</v>
      </c>
      <c r="H75" s="28">
        <f>Grocery!H$8</f>
        <v>0</v>
      </c>
      <c r="I75" s="28">
        <f>Grocery!I$8</f>
        <v>0</v>
      </c>
      <c r="J75" s="28">
        <f>Grocery!J$8</f>
        <v>0</v>
      </c>
      <c r="K75" s="28">
        <f>Grocery!K$8</f>
        <v>0</v>
      </c>
      <c r="L75" s="28">
        <f>Grocery!L$8</f>
        <v>0</v>
      </c>
      <c r="M75" s="28">
        <f>Grocery!M$8</f>
        <v>0</v>
      </c>
      <c r="N75" s="15" t="str">
        <f>IF($N$84=0,"",SUM(B75:M75)/$N$84)</f>
        <v/>
      </c>
    </row>
    <row r="76" spans="1:14">
      <c r="A76" s="16" t="s">
        <v>136</v>
      </c>
      <c r="B76" s="28">
        <f>Produce!B$8</f>
        <v>0</v>
      </c>
      <c r="C76" s="28">
        <f>Produce!C$8</f>
        <v>0</v>
      </c>
      <c r="D76" s="28">
        <f>Produce!D$8</f>
        <v>0</v>
      </c>
      <c r="E76" s="28">
        <f>Produce!E$8</f>
        <v>0</v>
      </c>
      <c r="F76" s="28">
        <f>Produce!F$8</f>
        <v>0</v>
      </c>
      <c r="G76" s="28">
        <f>Produce!G$8</f>
        <v>0</v>
      </c>
      <c r="H76" s="28">
        <f>Produce!H$8</f>
        <v>0</v>
      </c>
      <c r="I76" s="28">
        <f>Produce!I$8</f>
        <v>0</v>
      </c>
      <c r="J76" s="28">
        <f>Produce!J$8</f>
        <v>0</v>
      </c>
      <c r="K76" s="28">
        <f>Produce!K$8</f>
        <v>0</v>
      </c>
      <c r="L76" s="28">
        <f>Produce!L$8</f>
        <v>0</v>
      </c>
      <c r="M76" s="28">
        <f>Produce!M$8</f>
        <v>0</v>
      </c>
      <c r="N76" s="15" t="str">
        <f t="shared" ref="N76:N82" si="24">IF($N$84=0,"",SUM(B76:M76)/$N$84)</f>
        <v/>
      </c>
    </row>
    <row r="77" spans="1:14">
      <c r="A77" s="16" t="s">
        <v>138</v>
      </c>
      <c r="B77" s="28">
        <f>Meat!B$8</f>
        <v>0</v>
      </c>
      <c r="C77" s="28">
        <f>Meat!C$8</f>
        <v>0</v>
      </c>
      <c r="D77" s="28">
        <f>Meat!D$8</f>
        <v>0</v>
      </c>
      <c r="E77" s="28">
        <f>Meat!E$8</f>
        <v>0</v>
      </c>
      <c r="F77" s="28">
        <f>Meat!F$8</f>
        <v>0</v>
      </c>
      <c r="G77" s="28">
        <f>Meat!G$8</f>
        <v>0</v>
      </c>
      <c r="H77" s="28">
        <f>Meat!H$8</f>
        <v>0</v>
      </c>
      <c r="I77" s="28">
        <f>Meat!I$8</f>
        <v>0</v>
      </c>
      <c r="J77" s="28">
        <f>Meat!J$8</f>
        <v>0</v>
      </c>
      <c r="K77" s="28">
        <f>Meat!K$8</f>
        <v>0</v>
      </c>
      <c r="L77" s="28">
        <f>Meat!L$8</f>
        <v>0</v>
      </c>
      <c r="M77" s="28">
        <f>Meat!M$8</f>
        <v>0</v>
      </c>
      <c r="N77" s="15" t="str">
        <f t="shared" si="24"/>
        <v/>
      </c>
    </row>
    <row r="78" spans="1:14">
      <c r="A78" s="16" t="s">
        <v>140</v>
      </c>
      <c r="B78" s="28">
        <f>Dairy!B$8</f>
        <v>0</v>
      </c>
      <c r="C78" s="28">
        <f>Dairy!C$8</f>
        <v>0</v>
      </c>
      <c r="D78" s="28">
        <f>Dairy!D$8</f>
        <v>0</v>
      </c>
      <c r="E78" s="28">
        <f>Dairy!E$8</f>
        <v>0</v>
      </c>
      <c r="F78" s="28">
        <f>Dairy!F$8</f>
        <v>0</v>
      </c>
      <c r="G78" s="28">
        <f>Dairy!G$8</f>
        <v>0</v>
      </c>
      <c r="H78" s="28">
        <f>Dairy!H$8</f>
        <v>0</v>
      </c>
      <c r="I78" s="28">
        <f>Dairy!I$8</f>
        <v>0</v>
      </c>
      <c r="J78" s="28">
        <f>Dairy!J$8</f>
        <v>0</v>
      </c>
      <c r="K78" s="28">
        <f>Dairy!K$8</f>
        <v>0</v>
      </c>
      <c r="L78" s="28">
        <f>Dairy!L$8</f>
        <v>0</v>
      </c>
      <c r="M78" s="28">
        <f>Dairy!M$8</f>
        <v>0</v>
      </c>
      <c r="N78" s="15" t="str">
        <f t="shared" si="24"/>
        <v/>
      </c>
    </row>
    <row r="79" spans="1:14">
      <c r="A79" s="16" t="s">
        <v>142</v>
      </c>
      <c r="B79" s="28">
        <f>Bakery!B$8</f>
        <v>0</v>
      </c>
      <c r="C79" s="28">
        <f>Bakery!C$8</f>
        <v>0</v>
      </c>
      <c r="D79" s="28">
        <f>Bakery!D$8</f>
        <v>0</v>
      </c>
      <c r="E79" s="28">
        <f>Bakery!E$8</f>
        <v>0</v>
      </c>
      <c r="F79" s="28">
        <f>Bakery!F$8</f>
        <v>0</v>
      </c>
      <c r="G79" s="28">
        <f>Bakery!G$8</f>
        <v>0</v>
      </c>
      <c r="H79" s="28">
        <f>Bakery!H$8</f>
        <v>0</v>
      </c>
      <c r="I79" s="28">
        <f>Bakery!I$8</f>
        <v>0</v>
      </c>
      <c r="J79" s="28">
        <f>Bakery!J$8</f>
        <v>0</v>
      </c>
      <c r="K79" s="28">
        <f>Bakery!K$8</f>
        <v>0</v>
      </c>
      <c r="L79" s="28">
        <f>Bakery!L$8</f>
        <v>0</v>
      </c>
      <c r="M79" s="28">
        <f>Bakery!M$8</f>
        <v>0</v>
      </c>
      <c r="N79" s="15" t="str">
        <f t="shared" si="24"/>
        <v/>
      </c>
    </row>
    <row r="80" spans="1:14">
      <c r="A80" s="16" t="s">
        <v>143</v>
      </c>
      <c r="B80" s="28">
        <f>Deli!B$8</f>
        <v>0</v>
      </c>
      <c r="C80" s="28">
        <f>Deli!C$8</f>
        <v>0</v>
      </c>
      <c r="D80" s="28">
        <f>Deli!D$8</f>
        <v>0</v>
      </c>
      <c r="E80" s="28">
        <f>Deli!E$8</f>
        <v>0</v>
      </c>
      <c r="F80" s="28">
        <f>Deli!F$8</f>
        <v>0</v>
      </c>
      <c r="G80" s="28">
        <f>Deli!G$8</f>
        <v>0</v>
      </c>
      <c r="H80" s="28">
        <f>Deli!H$8</f>
        <v>0</v>
      </c>
      <c r="I80" s="28">
        <f>Deli!I$8</f>
        <v>0</v>
      </c>
      <c r="J80" s="28">
        <f>Deli!J$8</f>
        <v>0</v>
      </c>
      <c r="K80" s="28">
        <f>Deli!K$8</f>
        <v>0</v>
      </c>
      <c r="L80" s="28">
        <f>Deli!L$8</f>
        <v>0</v>
      </c>
      <c r="M80" s="28">
        <f>Deli!M$8</f>
        <v>0</v>
      </c>
      <c r="N80" s="15" t="str">
        <f t="shared" si="24"/>
        <v/>
      </c>
    </row>
    <row r="81" spans="1:14">
      <c r="A81" s="16" t="s">
        <v>146</v>
      </c>
      <c r="B81" s="28">
        <f>'Personal Care'!B$8</f>
        <v>0</v>
      </c>
      <c r="C81" s="28">
        <f>'Personal Care'!C$8</f>
        <v>0</v>
      </c>
      <c r="D81" s="28">
        <f>'Personal Care'!D$8</f>
        <v>0</v>
      </c>
      <c r="E81" s="28">
        <f>'Personal Care'!E$8</f>
        <v>0</v>
      </c>
      <c r="F81" s="28">
        <f>'Personal Care'!F$8</f>
        <v>0</v>
      </c>
      <c r="G81" s="28">
        <f>'Personal Care'!G$8</f>
        <v>0</v>
      </c>
      <c r="H81" s="28">
        <f>'Personal Care'!H$8</f>
        <v>0</v>
      </c>
      <c r="I81" s="28">
        <f>'Personal Care'!I$8</f>
        <v>0</v>
      </c>
      <c r="J81" s="28">
        <f>'Personal Care'!J$8</f>
        <v>0</v>
      </c>
      <c r="K81" s="28">
        <f>'Personal Care'!K$8</f>
        <v>0</v>
      </c>
      <c r="L81" s="28">
        <f>'Personal Care'!L$8</f>
        <v>0</v>
      </c>
      <c r="M81" s="28">
        <f>'Personal Care'!M$8</f>
        <v>0</v>
      </c>
      <c r="N81" s="15" t="str">
        <f t="shared" si="24"/>
        <v/>
      </c>
    </row>
    <row r="82" spans="1:14">
      <c r="A82" s="16" t="s">
        <v>147</v>
      </c>
      <c r="B82" s="28">
        <f>'NonGrocery(Paper)'!B$8</f>
        <v>0</v>
      </c>
      <c r="C82" s="28">
        <f>'NonGrocery(Paper)'!C$8</f>
        <v>0</v>
      </c>
      <c r="D82" s="28">
        <f>'NonGrocery(Paper)'!D$8</f>
        <v>0</v>
      </c>
      <c r="E82" s="28">
        <f>'NonGrocery(Paper)'!E$8</f>
        <v>0</v>
      </c>
      <c r="F82" s="28">
        <f>'NonGrocery(Paper)'!F$8</f>
        <v>0</v>
      </c>
      <c r="G82" s="28">
        <f>'NonGrocery(Paper)'!G$8</f>
        <v>0</v>
      </c>
      <c r="H82" s="28">
        <f>'NonGrocery(Paper)'!H$8</f>
        <v>0</v>
      </c>
      <c r="I82" s="28">
        <f>'NonGrocery(Paper)'!I$8</f>
        <v>0</v>
      </c>
      <c r="J82" s="28">
        <f>'NonGrocery(Paper)'!J$8</f>
        <v>0</v>
      </c>
      <c r="K82" s="28">
        <f>'NonGrocery(Paper)'!K$8</f>
        <v>0</v>
      </c>
      <c r="L82" s="28">
        <f>'NonGrocery(Paper)'!L$8</f>
        <v>0</v>
      </c>
      <c r="M82" s="28">
        <f>'NonGrocery(Paper)'!M$8</f>
        <v>0</v>
      </c>
      <c r="N82" s="15" t="str">
        <f t="shared" si="24"/>
        <v/>
      </c>
    </row>
    <row r="83" spans="1:14">
      <c r="A83" s="16" t="s">
        <v>150</v>
      </c>
      <c r="B83" s="28">
        <f>Spare!B$8</f>
        <v>0</v>
      </c>
      <c r="C83" s="28">
        <f>Spare!C$8</f>
        <v>0</v>
      </c>
      <c r="D83" s="28">
        <f>Spare!D$8</f>
        <v>0</v>
      </c>
      <c r="E83" s="28">
        <f>Spare!E$8</f>
        <v>0</v>
      </c>
      <c r="F83" s="28">
        <f>Spare!F$8</f>
        <v>0</v>
      </c>
      <c r="G83" s="28">
        <f>Spare!G$8</f>
        <v>0</v>
      </c>
      <c r="H83" s="28">
        <f>Spare!H$8</f>
        <v>0</v>
      </c>
      <c r="I83" s="28">
        <f>Spare!I$8</f>
        <v>0</v>
      </c>
      <c r="J83" s="28">
        <f>Spare!J$8</f>
        <v>0</v>
      </c>
      <c r="K83" s="28">
        <f>Spare!K$8</f>
        <v>0</v>
      </c>
      <c r="L83" s="28">
        <f>Spare!L$8</f>
        <v>0</v>
      </c>
      <c r="M83" s="28">
        <f>Spare!M$8</f>
        <v>0</v>
      </c>
      <c r="N83" s="15" t="str">
        <f>IF($N$84=0,"",SUM(B83:M83)/$N$84)</f>
        <v/>
      </c>
    </row>
    <row r="84" spans="1:14">
      <c r="A84" s="25" t="s">
        <v>154</v>
      </c>
      <c r="B84" s="26">
        <f>SUM(B75:B83)</f>
        <v>0</v>
      </c>
      <c r="C84" s="26">
        <f t="shared" ref="C84" si="25">SUM(C75:C83)</f>
        <v>0</v>
      </c>
      <c r="D84" s="26">
        <f t="shared" ref="D84" si="26">SUM(D75:D83)</f>
        <v>0</v>
      </c>
      <c r="E84" s="26">
        <f t="shared" ref="E84" si="27">SUM(E75:E83)</f>
        <v>0</v>
      </c>
      <c r="F84" s="26">
        <f t="shared" ref="F84" si="28">SUM(F75:F83)</f>
        <v>0</v>
      </c>
      <c r="G84" s="26">
        <f t="shared" ref="G84" si="29">SUM(G75:G83)</f>
        <v>0</v>
      </c>
      <c r="H84" s="26">
        <f t="shared" ref="H84" si="30">SUM(H75:H83)</f>
        <v>0</v>
      </c>
      <c r="I84" s="26">
        <f t="shared" ref="I84" si="31">SUM(I75:I83)</f>
        <v>0</v>
      </c>
      <c r="J84" s="26">
        <f t="shared" ref="J84" si="32">SUM(J75:J83)</f>
        <v>0</v>
      </c>
      <c r="K84" s="26">
        <f t="shared" ref="K84" si="33">SUM(K75:K83)</f>
        <v>0</v>
      </c>
      <c r="L84" s="26">
        <f t="shared" ref="L84" si="34">SUM(L75:L83)</f>
        <v>0</v>
      </c>
      <c r="M84" s="26">
        <f t="shared" ref="M84" si="35">SUM(M75:M83)</f>
        <v>0</v>
      </c>
      <c r="N84" s="26">
        <f>SUM(B84:M84)</f>
        <v>0</v>
      </c>
    </row>
    <row r="86" spans="1:14" ht="31.5">
      <c r="A86" s="165" t="s">
        <v>125</v>
      </c>
      <c r="B86" s="85" t="str">
        <f t="shared" ref="B86:M86" si="36">B2</f>
        <v>Aug</v>
      </c>
      <c r="C86" s="85" t="str">
        <f>C2</f>
        <v>Sep</v>
      </c>
      <c r="D86" s="85" t="str">
        <f>D2</f>
        <v>Oct</v>
      </c>
      <c r="E86" s="85" t="str">
        <f t="shared" si="36"/>
        <v>Nov</v>
      </c>
      <c r="F86" s="85" t="str">
        <f t="shared" si="36"/>
        <v>Dec</v>
      </c>
      <c r="G86" s="85" t="str">
        <f t="shared" si="36"/>
        <v>Jan</v>
      </c>
      <c r="H86" s="85" t="str">
        <f t="shared" si="36"/>
        <v>Feb</v>
      </c>
      <c r="I86" s="85" t="str">
        <f t="shared" si="36"/>
        <v>Mar</v>
      </c>
      <c r="J86" s="85" t="str">
        <f t="shared" si="36"/>
        <v>Apr</v>
      </c>
      <c r="K86" s="85" t="str">
        <f t="shared" si="36"/>
        <v>May</v>
      </c>
      <c r="L86" s="85" t="str">
        <f t="shared" si="36"/>
        <v>Jun</v>
      </c>
      <c r="M86" s="85" t="str">
        <f t="shared" si="36"/>
        <v>Jul</v>
      </c>
      <c r="N86" s="27" t="s">
        <v>199</v>
      </c>
    </row>
    <row r="87" spans="1:14">
      <c r="A87" s="16" t="s">
        <v>133</v>
      </c>
      <c r="B87" s="28">
        <f>Grocery!B$9</f>
        <v>0</v>
      </c>
      <c r="C87" s="28">
        <f>Grocery!C$9</f>
        <v>0</v>
      </c>
      <c r="D87" s="28">
        <f>Grocery!D$9</f>
        <v>0</v>
      </c>
      <c r="E87" s="28">
        <f>Grocery!E$9</f>
        <v>0</v>
      </c>
      <c r="F87" s="28">
        <f>Grocery!F$9</f>
        <v>0</v>
      </c>
      <c r="G87" s="28">
        <f>Grocery!G$9</f>
        <v>0</v>
      </c>
      <c r="H87" s="28">
        <f>Grocery!H$9</f>
        <v>0</v>
      </c>
      <c r="I87" s="28">
        <f>Grocery!I$9</f>
        <v>0</v>
      </c>
      <c r="J87" s="28">
        <f>Grocery!J$9</f>
        <v>0</v>
      </c>
      <c r="K87" s="28">
        <f>Grocery!K$9</f>
        <v>0</v>
      </c>
      <c r="L87" s="28">
        <f>Grocery!L$9</f>
        <v>0</v>
      </c>
      <c r="M87" s="28">
        <f>Grocery!M$9</f>
        <v>0</v>
      </c>
      <c r="N87" s="15" t="str">
        <f>IF($N$96=0,"",SUM(B87:M87)/$N$96)</f>
        <v/>
      </c>
    </row>
    <row r="88" spans="1:14">
      <c r="A88" s="16" t="s">
        <v>136</v>
      </c>
      <c r="B88" s="28">
        <f>Produce!B$9</f>
        <v>0</v>
      </c>
      <c r="C88" s="28">
        <f>Produce!C$9</f>
        <v>0</v>
      </c>
      <c r="D88" s="28">
        <f>Produce!D$9</f>
        <v>0</v>
      </c>
      <c r="E88" s="28">
        <f>Produce!E$9</f>
        <v>0</v>
      </c>
      <c r="F88" s="28">
        <f>Produce!F$9</f>
        <v>0</v>
      </c>
      <c r="G88" s="28">
        <f>Produce!G$9</f>
        <v>0</v>
      </c>
      <c r="H88" s="28">
        <f>Produce!H$9</f>
        <v>0</v>
      </c>
      <c r="I88" s="28">
        <f>Produce!I$9</f>
        <v>0</v>
      </c>
      <c r="J88" s="28">
        <f>Produce!J$9</f>
        <v>0</v>
      </c>
      <c r="K88" s="28">
        <f>Produce!K$9</f>
        <v>0</v>
      </c>
      <c r="L88" s="28">
        <f>Produce!L$9</f>
        <v>0</v>
      </c>
      <c r="M88" s="28">
        <f>Produce!M$9</f>
        <v>0</v>
      </c>
      <c r="N88" s="15" t="str">
        <f t="shared" ref="N88:N95" si="37">IF($N$96=0,"",SUM(B88:M88)/$N$96)</f>
        <v/>
      </c>
    </row>
    <row r="89" spans="1:14">
      <c r="A89" s="16" t="s">
        <v>138</v>
      </c>
      <c r="B89" s="28">
        <f>Meat!B$9</f>
        <v>0</v>
      </c>
      <c r="C89" s="28">
        <f>Meat!C$9</f>
        <v>0</v>
      </c>
      <c r="D89" s="28">
        <f>Meat!D$9</f>
        <v>0</v>
      </c>
      <c r="E89" s="28">
        <f>Meat!E$9</f>
        <v>0</v>
      </c>
      <c r="F89" s="28">
        <f>Meat!F$9</f>
        <v>0</v>
      </c>
      <c r="G89" s="28">
        <f>Meat!G$9</f>
        <v>0</v>
      </c>
      <c r="H89" s="28">
        <f>Meat!H$9</f>
        <v>0</v>
      </c>
      <c r="I89" s="28">
        <f>Meat!I$9</f>
        <v>0</v>
      </c>
      <c r="J89" s="28">
        <f>Meat!J$9</f>
        <v>0</v>
      </c>
      <c r="K89" s="28">
        <f>Meat!K$9</f>
        <v>0</v>
      </c>
      <c r="L89" s="28">
        <f>Meat!L$9</f>
        <v>0</v>
      </c>
      <c r="M89" s="28">
        <f>Meat!M$9</f>
        <v>0</v>
      </c>
      <c r="N89" s="15" t="str">
        <f t="shared" si="37"/>
        <v/>
      </c>
    </row>
    <row r="90" spans="1:14">
      <c r="A90" s="16" t="s">
        <v>140</v>
      </c>
      <c r="B90" s="28">
        <f>Dairy!B$9</f>
        <v>0</v>
      </c>
      <c r="C90" s="28">
        <f>Dairy!C$9</f>
        <v>0</v>
      </c>
      <c r="D90" s="28">
        <f>Dairy!D$9</f>
        <v>0</v>
      </c>
      <c r="E90" s="28">
        <f>Dairy!E$9</f>
        <v>0</v>
      </c>
      <c r="F90" s="28">
        <f>Dairy!F$9</f>
        <v>0</v>
      </c>
      <c r="G90" s="28">
        <f>Dairy!G$9</f>
        <v>0</v>
      </c>
      <c r="H90" s="28">
        <f>Dairy!H$9</f>
        <v>0</v>
      </c>
      <c r="I90" s="28">
        <f>Dairy!I$9</f>
        <v>0</v>
      </c>
      <c r="J90" s="28">
        <f>Dairy!J$9</f>
        <v>0</v>
      </c>
      <c r="K90" s="28">
        <f>Dairy!K$9</f>
        <v>0</v>
      </c>
      <c r="L90" s="28">
        <f>Dairy!L$9</f>
        <v>0</v>
      </c>
      <c r="M90" s="28">
        <f>Dairy!M$9</f>
        <v>0</v>
      </c>
      <c r="N90" s="15" t="str">
        <f t="shared" si="37"/>
        <v/>
      </c>
    </row>
    <row r="91" spans="1:14">
      <c r="A91" s="16" t="s">
        <v>142</v>
      </c>
      <c r="B91" s="28">
        <f>Bakery!B$9</f>
        <v>0</v>
      </c>
      <c r="C91" s="28">
        <f>Bakery!C$9</f>
        <v>0</v>
      </c>
      <c r="D91" s="28">
        <f>Bakery!D$9</f>
        <v>0</v>
      </c>
      <c r="E91" s="28">
        <f>Bakery!E$9</f>
        <v>0</v>
      </c>
      <c r="F91" s="28">
        <f>Bakery!F$9</f>
        <v>0</v>
      </c>
      <c r="G91" s="28">
        <f>Bakery!G$9</f>
        <v>0</v>
      </c>
      <c r="H91" s="28">
        <f>Bakery!H$9</f>
        <v>0</v>
      </c>
      <c r="I91" s="28">
        <f>Bakery!I$9</f>
        <v>0</v>
      </c>
      <c r="J91" s="28">
        <f>Bakery!J$9</f>
        <v>0</v>
      </c>
      <c r="K91" s="28">
        <f>Bakery!K$9</f>
        <v>0</v>
      </c>
      <c r="L91" s="28">
        <f>Bakery!L$9</f>
        <v>0</v>
      </c>
      <c r="M91" s="28">
        <f>Bakery!M$9</f>
        <v>0</v>
      </c>
      <c r="N91" s="15" t="str">
        <f t="shared" si="37"/>
        <v/>
      </c>
    </row>
    <row r="92" spans="1:14">
      <c r="A92" s="16" t="s">
        <v>143</v>
      </c>
      <c r="B92" s="28">
        <f>Deli!B$9</f>
        <v>0</v>
      </c>
      <c r="C92" s="28">
        <f>Deli!C$9</f>
        <v>0</v>
      </c>
      <c r="D92" s="28">
        <f>Deli!D$9</f>
        <v>0</v>
      </c>
      <c r="E92" s="28">
        <f>Deli!E$9</f>
        <v>0</v>
      </c>
      <c r="F92" s="28">
        <f>Deli!F$9</f>
        <v>0</v>
      </c>
      <c r="G92" s="28">
        <f>Deli!G$9</f>
        <v>0</v>
      </c>
      <c r="H92" s="28">
        <f>Deli!H$9</f>
        <v>0</v>
      </c>
      <c r="I92" s="28">
        <f>Deli!I$9</f>
        <v>0</v>
      </c>
      <c r="J92" s="28">
        <f>Deli!J$9</f>
        <v>0</v>
      </c>
      <c r="K92" s="28">
        <f>Deli!K$9</f>
        <v>0</v>
      </c>
      <c r="L92" s="28">
        <f>Deli!L$9</f>
        <v>0</v>
      </c>
      <c r="M92" s="28">
        <f>Deli!M$9</f>
        <v>0</v>
      </c>
      <c r="N92" s="15" t="str">
        <f t="shared" si="37"/>
        <v/>
      </c>
    </row>
    <row r="93" spans="1:14">
      <c r="A93" s="16" t="s">
        <v>146</v>
      </c>
      <c r="B93" s="28">
        <f>'Personal Care'!B$9</f>
        <v>0</v>
      </c>
      <c r="C93" s="28">
        <f>'Personal Care'!C$9</f>
        <v>0</v>
      </c>
      <c r="D93" s="28">
        <f>'Personal Care'!D$9</f>
        <v>0</v>
      </c>
      <c r="E93" s="28">
        <f>'Personal Care'!E$9</f>
        <v>0</v>
      </c>
      <c r="F93" s="28">
        <f>'Personal Care'!F$9</f>
        <v>0</v>
      </c>
      <c r="G93" s="28">
        <f>'Personal Care'!G$9</f>
        <v>0</v>
      </c>
      <c r="H93" s="28">
        <f>'Personal Care'!H$9</f>
        <v>0</v>
      </c>
      <c r="I93" s="28">
        <f>'Personal Care'!I$9</f>
        <v>0</v>
      </c>
      <c r="J93" s="28">
        <f>'Personal Care'!J$9</f>
        <v>0</v>
      </c>
      <c r="K93" s="28">
        <f>'Personal Care'!K$9</f>
        <v>0</v>
      </c>
      <c r="L93" s="28">
        <f>'Personal Care'!L$9</f>
        <v>0</v>
      </c>
      <c r="M93" s="28">
        <f>'Personal Care'!M$9</f>
        <v>0</v>
      </c>
      <c r="N93" s="15" t="str">
        <f t="shared" si="37"/>
        <v/>
      </c>
    </row>
    <row r="94" spans="1:14">
      <c r="A94" s="16" t="s">
        <v>147</v>
      </c>
      <c r="B94" s="28">
        <f>'NonGrocery(Paper)'!B$9</f>
        <v>0</v>
      </c>
      <c r="C94" s="28">
        <f>'NonGrocery(Paper)'!C$9</f>
        <v>0</v>
      </c>
      <c r="D94" s="28">
        <f>'NonGrocery(Paper)'!D$9</f>
        <v>0</v>
      </c>
      <c r="E94" s="28">
        <f>'NonGrocery(Paper)'!E$9</f>
        <v>0</v>
      </c>
      <c r="F94" s="28">
        <f>'NonGrocery(Paper)'!F$9</f>
        <v>0</v>
      </c>
      <c r="G94" s="28">
        <f>'NonGrocery(Paper)'!G$9</f>
        <v>0</v>
      </c>
      <c r="H94" s="28">
        <f>'NonGrocery(Paper)'!H$9</f>
        <v>0</v>
      </c>
      <c r="I94" s="28">
        <f>'NonGrocery(Paper)'!I$9</f>
        <v>0</v>
      </c>
      <c r="J94" s="28">
        <f>'NonGrocery(Paper)'!J$9</f>
        <v>0</v>
      </c>
      <c r="K94" s="28">
        <f>'NonGrocery(Paper)'!K$9</f>
        <v>0</v>
      </c>
      <c r="L94" s="28">
        <f>'NonGrocery(Paper)'!L$9</f>
        <v>0</v>
      </c>
      <c r="M94" s="28">
        <f>'NonGrocery(Paper)'!M$9</f>
        <v>0</v>
      </c>
      <c r="N94" s="15" t="str">
        <f t="shared" si="37"/>
        <v/>
      </c>
    </row>
    <row r="95" spans="1:14">
      <c r="A95" s="16" t="s">
        <v>150</v>
      </c>
      <c r="B95" s="28">
        <f>Spare!B$9</f>
        <v>0</v>
      </c>
      <c r="C95" s="28">
        <f>Spare!C$9</f>
        <v>0</v>
      </c>
      <c r="D95" s="28">
        <f>Spare!D$9</f>
        <v>0</v>
      </c>
      <c r="E95" s="28">
        <f>Spare!E$9</f>
        <v>0</v>
      </c>
      <c r="F95" s="28">
        <f>Spare!F$9</f>
        <v>0</v>
      </c>
      <c r="G95" s="28">
        <f>Spare!G$9</f>
        <v>0</v>
      </c>
      <c r="H95" s="28">
        <f>Spare!H$9</f>
        <v>0</v>
      </c>
      <c r="I95" s="28">
        <f>Spare!I$9</f>
        <v>0</v>
      </c>
      <c r="J95" s="28">
        <f>Spare!J$9</f>
        <v>0</v>
      </c>
      <c r="K95" s="28">
        <f>Spare!K$9</f>
        <v>0</v>
      </c>
      <c r="L95" s="28">
        <f>Spare!L$9</f>
        <v>0</v>
      </c>
      <c r="M95" s="28">
        <f>Spare!M$9</f>
        <v>0</v>
      </c>
      <c r="N95" s="15" t="str">
        <f t="shared" si="37"/>
        <v/>
      </c>
    </row>
    <row r="96" spans="1:14">
      <c r="A96" s="25" t="s">
        <v>154</v>
      </c>
      <c r="B96" s="26">
        <f>SUM(B87:B95)</f>
        <v>0</v>
      </c>
      <c r="C96" s="26">
        <f t="shared" ref="C96" si="38">SUM(C87:C95)</f>
        <v>0</v>
      </c>
      <c r="D96" s="26">
        <f t="shared" ref="D96" si="39">SUM(D87:D95)</f>
        <v>0</v>
      </c>
      <c r="E96" s="26">
        <f t="shared" ref="E96" si="40">SUM(E87:E95)</f>
        <v>0</v>
      </c>
      <c r="F96" s="26">
        <f t="shared" ref="F96" si="41">SUM(F87:F95)</f>
        <v>0</v>
      </c>
      <c r="G96" s="26">
        <f t="shared" ref="G96" si="42">SUM(G87:G95)</f>
        <v>0</v>
      </c>
      <c r="H96" s="26">
        <f t="shared" ref="H96" si="43">SUM(H87:H95)</f>
        <v>0</v>
      </c>
      <c r="I96" s="26">
        <f t="shared" ref="I96" si="44">SUM(I87:I95)</f>
        <v>0</v>
      </c>
      <c r="J96" s="26">
        <f t="shared" ref="J96" si="45">SUM(J87:J95)</f>
        <v>0</v>
      </c>
      <c r="K96" s="26">
        <f t="shared" ref="K96" si="46">SUM(K87:K95)</f>
        <v>0</v>
      </c>
      <c r="L96" s="26">
        <f t="shared" ref="L96" si="47">SUM(L87:L95)</f>
        <v>0</v>
      </c>
      <c r="M96" s="26">
        <f t="shared" ref="M96" si="48">SUM(M87:M95)</f>
        <v>0</v>
      </c>
      <c r="N96" s="26">
        <f>SUM(B96:M96)</f>
        <v>0</v>
      </c>
    </row>
    <row r="98" spans="1:14" ht="31.5">
      <c r="A98" s="165" t="s">
        <v>200</v>
      </c>
      <c r="B98" s="85" t="str">
        <f t="shared" ref="B98:M98" si="49">B2</f>
        <v>Aug</v>
      </c>
      <c r="C98" s="85" t="str">
        <f>C2</f>
        <v>Sep</v>
      </c>
      <c r="D98" s="85" t="str">
        <f>D2</f>
        <v>Oct</v>
      </c>
      <c r="E98" s="85" t="str">
        <f t="shared" si="49"/>
        <v>Nov</v>
      </c>
      <c r="F98" s="85" t="str">
        <f t="shared" si="49"/>
        <v>Dec</v>
      </c>
      <c r="G98" s="85" t="str">
        <f t="shared" si="49"/>
        <v>Jan</v>
      </c>
      <c r="H98" s="85" t="str">
        <f t="shared" si="49"/>
        <v>Feb</v>
      </c>
      <c r="I98" s="85" t="str">
        <f t="shared" si="49"/>
        <v>Mar</v>
      </c>
      <c r="J98" s="85" t="str">
        <f t="shared" si="49"/>
        <v>Apr</v>
      </c>
      <c r="K98" s="85" t="str">
        <f t="shared" si="49"/>
        <v>May</v>
      </c>
      <c r="L98" s="85" t="str">
        <f t="shared" si="49"/>
        <v>Jun</v>
      </c>
      <c r="M98" s="85" t="str">
        <f t="shared" si="49"/>
        <v>Jul</v>
      </c>
      <c r="N98" s="27" t="s">
        <v>201</v>
      </c>
    </row>
    <row r="99" spans="1:14">
      <c r="A99" s="16" t="s">
        <v>133</v>
      </c>
      <c r="B99" s="28">
        <f>Grocery!B$10</f>
        <v>0</v>
      </c>
      <c r="C99" s="28">
        <f>Grocery!C$10</f>
        <v>0</v>
      </c>
      <c r="D99" s="28">
        <f>Grocery!D$10</f>
        <v>0</v>
      </c>
      <c r="E99" s="28">
        <f>Grocery!E$10</f>
        <v>0</v>
      </c>
      <c r="F99" s="28">
        <f>Grocery!F$10</f>
        <v>0</v>
      </c>
      <c r="G99" s="28">
        <f>Grocery!G$10</f>
        <v>0</v>
      </c>
      <c r="H99" s="28">
        <f>Grocery!H$10</f>
        <v>0</v>
      </c>
      <c r="I99" s="28">
        <f>Grocery!I$10</f>
        <v>0</v>
      </c>
      <c r="J99" s="28">
        <f>Grocery!J$10</f>
        <v>0</v>
      </c>
      <c r="K99" s="28">
        <f>Grocery!K$10</f>
        <v>0</v>
      </c>
      <c r="L99" s="28">
        <f>Grocery!L$10</f>
        <v>0</v>
      </c>
      <c r="M99" s="28">
        <f>Grocery!M$10</f>
        <v>0</v>
      </c>
      <c r="N99" s="15" t="str">
        <f>IF($N$108=0,"",SUM(B99:M99)/$N$108)</f>
        <v/>
      </c>
    </row>
    <row r="100" spans="1:14">
      <c r="A100" s="16" t="s">
        <v>136</v>
      </c>
      <c r="B100" s="28">
        <f>Produce!B$10</f>
        <v>0</v>
      </c>
      <c r="C100" s="28">
        <f>Produce!C$10</f>
        <v>0</v>
      </c>
      <c r="D100" s="28">
        <f>Produce!D$10</f>
        <v>0</v>
      </c>
      <c r="E100" s="28">
        <f>Produce!E$10</f>
        <v>0</v>
      </c>
      <c r="F100" s="28">
        <f>Produce!F$10</f>
        <v>0</v>
      </c>
      <c r="G100" s="28">
        <f>Produce!G$10</f>
        <v>0</v>
      </c>
      <c r="H100" s="28">
        <f>Produce!H$10</f>
        <v>0</v>
      </c>
      <c r="I100" s="28">
        <f>Produce!I$10</f>
        <v>0</v>
      </c>
      <c r="J100" s="28">
        <f>Produce!J$10</f>
        <v>0</v>
      </c>
      <c r="K100" s="28">
        <f>Produce!K$10</f>
        <v>0</v>
      </c>
      <c r="L100" s="28">
        <f>Produce!L$10</f>
        <v>0</v>
      </c>
      <c r="M100" s="28">
        <f>Produce!M$10</f>
        <v>0</v>
      </c>
      <c r="N100" s="15" t="str">
        <f t="shared" ref="N100:N106" si="50">IF($N$108=0,"",SUM(B100:M100)/$N$108)</f>
        <v/>
      </c>
    </row>
    <row r="101" spans="1:14">
      <c r="A101" s="16" t="s">
        <v>138</v>
      </c>
      <c r="B101" s="28">
        <f>Meat!B$10</f>
        <v>0</v>
      </c>
      <c r="C101" s="28">
        <f>Meat!C$10</f>
        <v>0</v>
      </c>
      <c r="D101" s="28">
        <f>Meat!D$10</f>
        <v>0</v>
      </c>
      <c r="E101" s="28">
        <f>Meat!E$10</f>
        <v>0</v>
      </c>
      <c r="F101" s="28">
        <f>Meat!F$10</f>
        <v>0</v>
      </c>
      <c r="G101" s="28">
        <f>Meat!G$10</f>
        <v>0</v>
      </c>
      <c r="H101" s="28">
        <f>Meat!H$10</f>
        <v>0</v>
      </c>
      <c r="I101" s="28">
        <f>Meat!I$10</f>
        <v>0</v>
      </c>
      <c r="J101" s="28">
        <f>Meat!J$10</f>
        <v>0</v>
      </c>
      <c r="K101" s="28">
        <f>Meat!K$10</f>
        <v>0</v>
      </c>
      <c r="L101" s="28">
        <f>Meat!L$10</f>
        <v>0</v>
      </c>
      <c r="M101" s="28">
        <f>Meat!M$10</f>
        <v>0</v>
      </c>
      <c r="N101" s="15" t="str">
        <f t="shared" si="50"/>
        <v/>
      </c>
    </row>
    <row r="102" spans="1:14">
      <c r="A102" s="16" t="s">
        <v>140</v>
      </c>
      <c r="B102" s="28">
        <f>Dairy!B$10</f>
        <v>0</v>
      </c>
      <c r="C102" s="28">
        <f>Dairy!C$10</f>
        <v>0</v>
      </c>
      <c r="D102" s="28">
        <f>Dairy!D$10</f>
        <v>0</v>
      </c>
      <c r="E102" s="28">
        <f>Dairy!E$10</f>
        <v>0</v>
      </c>
      <c r="F102" s="28">
        <f>Dairy!F$10</f>
        <v>0</v>
      </c>
      <c r="G102" s="28">
        <f>Dairy!G$10</f>
        <v>0</v>
      </c>
      <c r="H102" s="28">
        <f>Dairy!H$10</f>
        <v>0</v>
      </c>
      <c r="I102" s="28">
        <f>Dairy!I$10</f>
        <v>0</v>
      </c>
      <c r="J102" s="28">
        <f>Dairy!J$10</f>
        <v>0</v>
      </c>
      <c r="K102" s="28">
        <f>Dairy!K$10</f>
        <v>0</v>
      </c>
      <c r="L102" s="28">
        <f>Dairy!L$10</f>
        <v>0</v>
      </c>
      <c r="M102" s="28">
        <f>Dairy!M$10</f>
        <v>0</v>
      </c>
      <c r="N102" s="15" t="str">
        <f t="shared" si="50"/>
        <v/>
      </c>
    </row>
    <row r="103" spans="1:14">
      <c r="A103" s="16" t="s">
        <v>142</v>
      </c>
      <c r="B103" s="28">
        <f>Bakery!B$10</f>
        <v>0</v>
      </c>
      <c r="C103" s="28">
        <f>Bakery!C$10</f>
        <v>0</v>
      </c>
      <c r="D103" s="28">
        <f>Bakery!D$10</f>
        <v>0</v>
      </c>
      <c r="E103" s="28">
        <f>Bakery!E$10</f>
        <v>0</v>
      </c>
      <c r="F103" s="28">
        <f>Bakery!F$10</f>
        <v>0</v>
      </c>
      <c r="G103" s="28">
        <f>Bakery!G$10</f>
        <v>0</v>
      </c>
      <c r="H103" s="28">
        <f>Bakery!H$10</f>
        <v>0</v>
      </c>
      <c r="I103" s="28">
        <f>Bakery!I$10</f>
        <v>0</v>
      </c>
      <c r="J103" s="28">
        <f>Bakery!J$10</f>
        <v>0</v>
      </c>
      <c r="K103" s="28">
        <f>Bakery!K$10</f>
        <v>0</v>
      </c>
      <c r="L103" s="28">
        <f>Bakery!L$10</f>
        <v>0</v>
      </c>
      <c r="M103" s="28">
        <f>Bakery!M$10</f>
        <v>0</v>
      </c>
      <c r="N103" s="15" t="str">
        <f t="shared" si="50"/>
        <v/>
      </c>
    </row>
    <row r="104" spans="1:14">
      <c r="A104" s="16" t="s">
        <v>143</v>
      </c>
      <c r="B104" s="28">
        <f>Deli!B$10</f>
        <v>0</v>
      </c>
      <c r="C104" s="28">
        <f>Deli!C$10</f>
        <v>0</v>
      </c>
      <c r="D104" s="28">
        <f>Deli!D$10</f>
        <v>0</v>
      </c>
      <c r="E104" s="28">
        <f>Deli!E$10</f>
        <v>0</v>
      </c>
      <c r="F104" s="28">
        <f>Deli!F$10</f>
        <v>0</v>
      </c>
      <c r="G104" s="28">
        <f>Deli!G$10</f>
        <v>0</v>
      </c>
      <c r="H104" s="28">
        <f>Deli!H$10</f>
        <v>0</v>
      </c>
      <c r="I104" s="28">
        <f>Deli!I$10</f>
        <v>0</v>
      </c>
      <c r="J104" s="28">
        <f>Deli!J$10</f>
        <v>0</v>
      </c>
      <c r="K104" s="28">
        <f>Deli!K$10</f>
        <v>0</v>
      </c>
      <c r="L104" s="28">
        <f>Deli!L$10</f>
        <v>0</v>
      </c>
      <c r="M104" s="28">
        <f>Deli!M$10</f>
        <v>0</v>
      </c>
      <c r="N104" s="15" t="str">
        <f t="shared" si="50"/>
        <v/>
      </c>
    </row>
    <row r="105" spans="1:14">
      <c r="A105" s="16" t="s">
        <v>146</v>
      </c>
      <c r="B105" s="28">
        <f>'Personal Care'!B$10</f>
        <v>0</v>
      </c>
      <c r="C105" s="28">
        <f>'Personal Care'!C$10</f>
        <v>0</v>
      </c>
      <c r="D105" s="28">
        <f>'Personal Care'!D$10</f>
        <v>0</v>
      </c>
      <c r="E105" s="28">
        <f>'Personal Care'!E$10</f>
        <v>0</v>
      </c>
      <c r="F105" s="28">
        <f>'Personal Care'!F$10</f>
        <v>0</v>
      </c>
      <c r="G105" s="28">
        <f>'Personal Care'!G$10</f>
        <v>0</v>
      </c>
      <c r="H105" s="28">
        <f>'Personal Care'!H$10</f>
        <v>0</v>
      </c>
      <c r="I105" s="28">
        <f>'Personal Care'!I$10</f>
        <v>0</v>
      </c>
      <c r="J105" s="28">
        <f>'Personal Care'!J$10</f>
        <v>0</v>
      </c>
      <c r="K105" s="28">
        <f>'Personal Care'!K$10</f>
        <v>0</v>
      </c>
      <c r="L105" s="28">
        <f>'Personal Care'!L$10</f>
        <v>0</v>
      </c>
      <c r="M105" s="28">
        <f>'Personal Care'!M$10</f>
        <v>0</v>
      </c>
      <c r="N105" s="15" t="str">
        <f t="shared" si="50"/>
        <v/>
      </c>
    </row>
    <row r="106" spans="1:14">
      <c r="A106" s="16" t="s">
        <v>147</v>
      </c>
      <c r="B106" s="28">
        <f>'NonGrocery(Paper)'!B$10</f>
        <v>0</v>
      </c>
      <c r="C106" s="28">
        <f>'NonGrocery(Paper)'!C$10</f>
        <v>0</v>
      </c>
      <c r="D106" s="28">
        <f>'NonGrocery(Paper)'!D$10</f>
        <v>0</v>
      </c>
      <c r="E106" s="28">
        <f>'NonGrocery(Paper)'!E$10</f>
        <v>0</v>
      </c>
      <c r="F106" s="28">
        <f>'NonGrocery(Paper)'!F$10</f>
        <v>0</v>
      </c>
      <c r="G106" s="28">
        <f>'NonGrocery(Paper)'!G$10</f>
        <v>0</v>
      </c>
      <c r="H106" s="28">
        <f>'NonGrocery(Paper)'!H$10</f>
        <v>0</v>
      </c>
      <c r="I106" s="28">
        <f>'NonGrocery(Paper)'!I$10</f>
        <v>0</v>
      </c>
      <c r="J106" s="28">
        <f>'NonGrocery(Paper)'!J$10</f>
        <v>0</v>
      </c>
      <c r="K106" s="28">
        <f>'NonGrocery(Paper)'!K$10</f>
        <v>0</v>
      </c>
      <c r="L106" s="28">
        <f>'NonGrocery(Paper)'!L$10</f>
        <v>0</v>
      </c>
      <c r="M106" s="28">
        <f>'NonGrocery(Paper)'!M$10</f>
        <v>0</v>
      </c>
      <c r="N106" s="15" t="str">
        <f t="shared" si="50"/>
        <v/>
      </c>
    </row>
    <row r="107" spans="1:14">
      <c r="A107" s="16" t="s">
        <v>150</v>
      </c>
      <c r="B107" s="28">
        <f>Spare!B$10</f>
        <v>0</v>
      </c>
      <c r="C107" s="28">
        <f>Spare!C$10</f>
        <v>0</v>
      </c>
      <c r="D107" s="28">
        <f>Spare!D$10</f>
        <v>0</v>
      </c>
      <c r="E107" s="28">
        <f>Spare!E$10</f>
        <v>0</v>
      </c>
      <c r="F107" s="28">
        <f>Spare!F$10</f>
        <v>0</v>
      </c>
      <c r="G107" s="28">
        <f>Spare!G$10</f>
        <v>0</v>
      </c>
      <c r="H107" s="28">
        <f>Spare!H$10</f>
        <v>0</v>
      </c>
      <c r="I107" s="28">
        <f>Spare!I$10</f>
        <v>0</v>
      </c>
      <c r="J107" s="28">
        <f>Spare!J$10</f>
        <v>0</v>
      </c>
      <c r="K107" s="28">
        <f>Spare!K$10</f>
        <v>0</v>
      </c>
      <c r="L107" s="28">
        <f>Spare!L$10</f>
        <v>0</v>
      </c>
      <c r="M107" s="28">
        <f>Spare!M$10</f>
        <v>0</v>
      </c>
      <c r="N107" s="15" t="str">
        <f>IF($N$108=0,"",SUM(B107:M107)/$N$108)</f>
        <v/>
      </c>
    </row>
    <row r="108" spans="1:14">
      <c r="A108" s="25" t="s">
        <v>154</v>
      </c>
      <c r="B108" s="26">
        <f>SUM(B99:B107)</f>
        <v>0</v>
      </c>
      <c r="C108" s="26">
        <f t="shared" ref="C108" si="51">SUM(C99:C107)</f>
        <v>0</v>
      </c>
      <c r="D108" s="26">
        <f t="shared" ref="D108" si="52">SUM(D99:D107)</f>
        <v>0</v>
      </c>
      <c r="E108" s="26">
        <f t="shared" ref="E108" si="53">SUM(E99:E107)</f>
        <v>0</v>
      </c>
      <c r="F108" s="26">
        <f t="shared" ref="F108" si="54">SUM(F99:F107)</f>
        <v>0</v>
      </c>
      <c r="G108" s="26">
        <f t="shared" ref="G108" si="55">SUM(G99:G107)</f>
        <v>0</v>
      </c>
      <c r="H108" s="26">
        <f t="shared" ref="H108" si="56">SUM(H99:H107)</f>
        <v>0</v>
      </c>
      <c r="I108" s="26">
        <f t="shared" ref="I108" si="57">SUM(I99:I107)</f>
        <v>0</v>
      </c>
      <c r="J108" s="26">
        <f t="shared" ref="J108" si="58">SUM(J99:J107)</f>
        <v>0</v>
      </c>
      <c r="K108" s="26">
        <f t="shared" ref="K108" si="59">SUM(K99:K107)</f>
        <v>0</v>
      </c>
      <c r="L108" s="26">
        <f t="shared" ref="L108" si="60">SUM(L99:L107)</f>
        <v>0</v>
      </c>
      <c r="M108" s="26">
        <f t="shared" ref="M108" si="61">SUM(M99:M107)</f>
        <v>0</v>
      </c>
      <c r="N108" s="26">
        <f>SUM(B108:M108)</f>
        <v>0</v>
      </c>
    </row>
    <row r="110" spans="1:14" ht="34.5" customHeight="1">
      <c r="A110" s="165" t="s">
        <v>202</v>
      </c>
      <c r="B110" s="56" t="s">
        <v>203</v>
      </c>
      <c r="C110" s="27" t="s">
        <v>204</v>
      </c>
      <c r="E110" s="167" t="s">
        <v>205</v>
      </c>
      <c r="F110" s="168"/>
      <c r="G110" s="166" t="s">
        <v>206</v>
      </c>
      <c r="H110" s="27" t="s">
        <v>207</v>
      </c>
    </row>
    <row r="111" spans="1:14">
      <c r="A111" s="16" t="s">
        <v>133</v>
      </c>
      <c r="B111" s="28">
        <f>Grocery!$C$2</f>
        <v>0</v>
      </c>
      <c r="C111" s="15">
        <f t="shared" ref="C111:C119" si="62">IF(B111=0,0,B111/$B$120)</f>
        <v>0</v>
      </c>
      <c r="E111" s="361" t="s">
        <v>133</v>
      </c>
      <c r="F111" s="362"/>
      <c r="G111" s="59" t="str">
        <f>IF(B111&gt;0,"Yes","No")</f>
        <v>No</v>
      </c>
      <c r="H111" s="15" t="str">
        <f t="shared" ref="H111:H119" si="63">IF(ActiveSegments&gt;0,IF(G111="Yes",1/ActiveSegments,0),"")</f>
        <v/>
      </c>
      <c r="I111" s="41">
        <f>IF(H111&gt;0,1,0)</f>
        <v>1</v>
      </c>
    </row>
    <row r="112" spans="1:14">
      <c r="A112" s="16" t="s">
        <v>136</v>
      </c>
      <c r="B112" s="28">
        <f>Produce!$C$2</f>
        <v>0</v>
      </c>
      <c r="C112" s="15">
        <f t="shared" si="62"/>
        <v>0</v>
      </c>
      <c r="E112" s="359" t="s">
        <v>136</v>
      </c>
      <c r="F112" s="360"/>
      <c r="G112" s="59" t="str">
        <f t="shared" ref="G112:G119" si="64">IF(B112&gt;0,"Yes","No")</f>
        <v>No</v>
      </c>
      <c r="H112" s="15" t="str">
        <f t="shared" si="63"/>
        <v/>
      </c>
      <c r="I112" s="41">
        <f t="shared" ref="I112:I119" si="65">IF(H112&gt;0,1,0)</f>
        <v>1</v>
      </c>
    </row>
    <row r="113" spans="1:9">
      <c r="A113" s="16" t="s">
        <v>138</v>
      </c>
      <c r="B113" s="28">
        <f>Meat!$C$2</f>
        <v>0</v>
      </c>
      <c r="C113" s="15">
        <f t="shared" si="62"/>
        <v>0</v>
      </c>
      <c r="E113" s="359" t="s">
        <v>138</v>
      </c>
      <c r="F113" s="360"/>
      <c r="G113" s="59" t="str">
        <f t="shared" si="64"/>
        <v>No</v>
      </c>
      <c r="H113" s="15" t="str">
        <f t="shared" si="63"/>
        <v/>
      </c>
      <c r="I113" s="41">
        <f t="shared" si="65"/>
        <v>1</v>
      </c>
    </row>
    <row r="114" spans="1:9">
      <c r="A114" s="16" t="s">
        <v>140</v>
      </c>
      <c r="B114" s="28">
        <f>Dairy!$C$2</f>
        <v>0</v>
      </c>
      <c r="C114" s="15">
        <f t="shared" si="62"/>
        <v>0</v>
      </c>
      <c r="E114" s="359" t="s">
        <v>140</v>
      </c>
      <c r="F114" s="360"/>
      <c r="G114" s="59" t="str">
        <f t="shared" si="64"/>
        <v>No</v>
      </c>
      <c r="H114" s="15" t="str">
        <f t="shared" si="63"/>
        <v/>
      </c>
      <c r="I114" s="41">
        <f t="shared" si="65"/>
        <v>1</v>
      </c>
    </row>
    <row r="115" spans="1:9">
      <c r="A115" s="16" t="s">
        <v>142</v>
      </c>
      <c r="B115" s="28">
        <f>Bakery!$C$2</f>
        <v>0</v>
      </c>
      <c r="C115" s="15">
        <f t="shared" si="62"/>
        <v>0</v>
      </c>
      <c r="E115" s="359" t="s">
        <v>142</v>
      </c>
      <c r="F115" s="360"/>
      <c r="G115" s="59" t="str">
        <f t="shared" si="64"/>
        <v>No</v>
      </c>
      <c r="H115" s="15" t="str">
        <f t="shared" si="63"/>
        <v/>
      </c>
      <c r="I115" s="41">
        <f t="shared" si="65"/>
        <v>1</v>
      </c>
    </row>
    <row r="116" spans="1:9">
      <c r="A116" s="16" t="s">
        <v>143</v>
      </c>
      <c r="B116" s="28">
        <f>Deli!$C$2</f>
        <v>0</v>
      </c>
      <c r="C116" s="15">
        <f t="shared" si="62"/>
        <v>0</v>
      </c>
      <c r="E116" s="359" t="s">
        <v>143</v>
      </c>
      <c r="F116" s="360"/>
      <c r="G116" s="59" t="str">
        <f t="shared" si="64"/>
        <v>No</v>
      </c>
      <c r="H116" s="15" t="str">
        <f t="shared" si="63"/>
        <v/>
      </c>
      <c r="I116" s="41">
        <f t="shared" si="65"/>
        <v>1</v>
      </c>
    </row>
    <row r="117" spans="1:9">
      <c r="A117" s="16" t="s">
        <v>146</v>
      </c>
      <c r="B117" s="28">
        <f>'Personal Care'!$C$2</f>
        <v>0</v>
      </c>
      <c r="C117" s="15">
        <f t="shared" si="62"/>
        <v>0</v>
      </c>
      <c r="E117" s="359" t="s">
        <v>146</v>
      </c>
      <c r="F117" s="360"/>
      <c r="G117" s="59" t="str">
        <f t="shared" si="64"/>
        <v>No</v>
      </c>
      <c r="H117" s="15" t="str">
        <f t="shared" si="63"/>
        <v/>
      </c>
      <c r="I117" s="41">
        <f t="shared" si="65"/>
        <v>1</v>
      </c>
    </row>
    <row r="118" spans="1:9">
      <c r="A118" s="16" t="s">
        <v>147</v>
      </c>
      <c r="B118" s="28">
        <f>'NonGrocery(Paper)'!$C$2</f>
        <v>0</v>
      </c>
      <c r="C118" s="15">
        <f t="shared" si="62"/>
        <v>0</v>
      </c>
      <c r="E118" s="359" t="s">
        <v>147</v>
      </c>
      <c r="F118" s="360"/>
      <c r="G118" s="59" t="str">
        <f t="shared" si="64"/>
        <v>No</v>
      </c>
      <c r="H118" s="15" t="str">
        <f t="shared" si="63"/>
        <v/>
      </c>
      <c r="I118" s="41">
        <f t="shared" si="65"/>
        <v>1</v>
      </c>
    </row>
    <row r="119" spans="1:9">
      <c r="A119" s="16" t="s">
        <v>150</v>
      </c>
      <c r="B119" s="28">
        <f>Spare!$C$2</f>
        <v>0</v>
      </c>
      <c r="C119" s="15">
        <f t="shared" si="62"/>
        <v>0</v>
      </c>
      <c r="E119" s="359" t="s">
        <v>150</v>
      </c>
      <c r="F119" s="360"/>
      <c r="G119" s="59" t="str">
        <f t="shared" si="64"/>
        <v>No</v>
      </c>
      <c r="H119" s="15" t="str">
        <f t="shared" si="63"/>
        <v/>
      </c>
      <c r="I119" s="41">
        <f t="shared" si="65"/>
        <v>1</v>
      </c>
    </row>
    <row r="120" spans="1:9">
      <c r="A120" s="25" t="s">
        <v>154</v>
      </c>
      <c r="B120" s="26">
        <f>SUM(B111:B119)</f>
        <v>0</v>
      </c>
      <c r="C120" s="36">
        <f>SUM(C111:C119)</f>
        <v>0</v>
      </c>
      <c r="E120" s="57"/>
      <c r="F120" s="57"/>
      <c r="G120" s="25" t="s">
        <v>208</v>
      </c>
      <c r="H120" s="58">
        <f>COUNTIF(G111:G119,"Yes")</f>
        <v>0</v>
      </c>
    </row>
  </sheetData>
  <sheetProtection algorithmName="SHA-512" hashValue="Cxhj3CZ7zcj3sthBSmtVKaU7qJeX+PmRfdMmmHbAPK2m8l6pAAfOwsReOKVxpYewH/likozgQ9s2yVbmb+avFQ==" saltValue="XquenFGMbM/KFK26N42hXA==" spinCount="100000" sheet="1" objects="1" scenarios="1"/>
  <mergeCells count="16">
    <mergeCell ref="Q43:R43"/>
    <mergeCell ref="C9:L9"/>
    <mergeCell ref="E117:F117"/>
    <mergeCell ref="E118:F118"/>
    <mergeCell ref="C44:D44"/>
    <mergeCell ref="E44:F44"/>
    <mergeCell ref="G44:H44"/>
    <mergeCell ref="I44:J44"/>
    <mergeCell ref="K44:L44"/>
    <mergeCell ref="E119:F119"/>
    <mergeCell ref="E111:F111"/>
    <mergeCell ref="E112:F112"/>
    <mergeCell ref="E113:F113"/>
    <mergeCell ref="E114:F114"/>
    <mergeCell ref="E115:F115"/>
    <mergeCell ref="E116:F116"/>
  </mergeCells>
  <phoneticPr fontId="5" type="noConversion"/>
  <conditionalFormatting sqref="B7:M7">
    <cfRule type="cellIs" dxfId="53" priority="2" operator="lessThan">
      <formula>0</formula>
    </cfRule>
  </conditionalFormatting>
  <conditionalFormatting sqref="B11:M25">
    <cfRule type="expression" dxfId="52" priority="1">
      <formula>B46&lt;0</formula>
    </cfRule>
  </conditionalFormatting>
  <dataValidations count="1">
    <dataValidation allowBlank="1" showErrorMessage="1" sqref="B2" xr:uid="{00000000-0002-0000-0400-000000000000}"/>
  </dataValidations>
  <pageMargins left="0.7" right="0.7" top="0.75" bottom="0.75" header="0.3" footer="0.3"/>
  <pageSetup scale="57" fitToHeight="0" orientation="portrait" blackAndWhite="1" horizontalDpi="4294967293" verticalDpi="4294967293" r:id="rId1"/>
  <rowBreaks count="1" manualBreakCount="1">
    <brk id="84"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CS105"/>
  <sheetViews>
    <sheetView tabSelected="1" workbookViewId="0">
      <pane xSplit="2" ySplit="3" topLeftCell="AQ4" activePane="bottomRight" state="frozen"/>
      <selection activeCell="C7" sqref="C7"/>
      <selection pane="topRight" activeCell="C7" sqref="C7"/>
      <selection pane="bottomLeft" activeCell="C7" sqref="C7"/>
      <selection pane="bottomRight" activeCell="CM25" sqref="CM25"/>
    </sheetView>
  </sheetViews>
  <sheetFormatPr defaultColWidth="9.140625" defaultRowHeight="15"/>
  <cols>
    <col min="1" max="1" width="6.5703125" style="1" customWidth="1"/>
    <col min="2" max="2" width="26.42578125" style="46" customWidth="1"/>
    <col min="3" max="3" width="7.140625" style="46" customWidth="1"/>
    <col min="4" max="4" width="11.42578125" style="108" customWidth="1"/>
    <col min="5" max="5" width="9.140625" style="205" customWidth="1"/>
    <col min="6" max="6" width="14.42578125" style="204" customWidth="1"/>
    <col min="7" max="7" width="10.5703125" style="109" customWidth="1"/>
    <col min="8" max="8" width="10.5703125" style="108" customWidth="1"/>
    <col min="9" max="9" width="10.5703125" style="198" customWidth="1"/>
    <col min="10" max="10" width="10.5703125" style="3" customWidth="1"/>
    <col min="11" max="11" width="10" style="4" customWidth="1"/>
    <col min="12" max="23" width="6.140625" style="4" customWidth="1"/>
    <col min="24" max="24" width="5.5703125" style="4" customWidth="1"/>
    <col min="25" max="25" width="12.28515625" style="4" hidden="1" customWidth="1"/>
    <col min="26" max="26" width="4.7109375" style="1" hidden="1" customWidth="1"/>
    <col min="27" max="40" width="9.140625" style="1" hidden="1" customWidth="1"/>
    <col min="41" max="41" width="19.85546875" style="1" customWidth="1"/>
    <col min="42" max="42" width="8" style="46" bestFit="1" customWidth="1"/>
    <col min="43" max="43" width="8.28515625" style="46" bestFit="1" customWidth="1"/>
    <col min="44" max="44" width="5.7109375" style="46" bestFit="1" customWidth="1"/>
    <col min="45" max="45" width="5.5703125" style="46" bestFit="1" customWidth="1"/>
    <col min="46" max="46" width="7" style="46" bestFit="1" customWidth="1"/>
    <col min="47" max="47" width="5.5703125" style="46" bestFit="1" customWidth="1"/>
    <col min="48" max="48" width="8.7109375" style="46" bestFit="1" customWidth="1"/>
    <col min="49" max="49" width="11.7109375" style="46" bestFit="1" customWidth="1"/>
    <col min="50" max="50" width="6" style="46" bestFit="1" customWidth="1"/>
    <col min="51" max="51" width="9.140625" style="1"/>
    <col min="52" max="52" width="4.28515625" style="1" customWidth="1"/>
    <col min="53" max="53" width="10.7109375" style="1" hidden="1" customWidth="1"/>
    <col min="54" max="58" width="9.5703125" style="1" hidden="1" customWidth="1"/>
    <col min="59" max="59" width="9" style="1" hidden="1" customWidth="1"/>
    <col min="60" max="60" width="13.28515625" style="1" hidden="1" customWidth="1"/>
    <col min="61" max="61" width="9.5703125" style="1" hidden="1" customWidth="1"/>
    <col min="62" max="69" width="9.140625" style="1" hidden="1" customWidth="1"/>
    <col min="70" max="70" width="12.28515625" style="1" hidden="1" customWidth="1"/>
    <col min="71" max="79" width="9.140625" style="1" hidden="1" customWidth="1"/>
    <col min="80" max="80" width="12.28515625" style="1" hidden="1" customWidth="1"/>
    <col min="81" max="82" width="9.140625" style="1" hidden="1" customWidth="1"/>
    <col min="83" max="92" width="9.140625" style="1" customWidth="1"/>
    <col min="93" max="93" width="4.7109375" style="1" customWidth="1"/>
    <col min="94" max="94" width="14.42578125" style="1" customWidth="1"/>
    <col min="95" max="95" width="9.140625" style="1"/>
    <col min="96" max="96" width="11.5703125" style="1" bestFit="1" customWidth="1"/>
    <col min="97" max="97" width="10.140625" style="1" customWidth="1"/>
    <col min="98" max="16384" width="9.140625" style="1"/>
  </cols>
  <sheetData>
    <row r="1" spans="1:97" s="216" customFormat="1" ht="15" customHeight="1">
      <c r="A1" s="217" t="s">
        <v>209</v>
      </c>
    </row>
    <row r="2" spans="1:97" ht="25.5" customHeight="1">
      <c r="B2" s="104" t="s">
        <v>125</v>
      </c>
      <c r="C2" s="105"/>
      <c r="D2" s="365" t="s">
        <v>210</v>
      </c>
      <c r="E2" s="366"/>
      <c r="F2" s="366"/>
      <c r="G2" s="366"/>
      <c r="H2" s="366"/>
      <c r="I2" s="366"/>
      <c r="J2" s="366"/>
      <c r="K2" s="367"/>
      <c r="L2" s="370" t="s">
        <v>211</v>
      </c>
      <c r="M2" s="371"/>
      <c r="N2" s="371"/>
      <c r="O2" s="371"/>
      <c r="P2" s="371"/>
      <c r="Q2" s="371"/>
      <c r="R2" s="371"/>
      <c r="S2" s="371"/>
      <c r="T2" s="371"/>
      <c r="U2" s="371"/>
      <c r="V2" s="371"/>
      <c r="W2" s="372"/>
      <c r="Y2" s="4" t="s">
        <v>212</v>
      </c>
      <c r="AO2" s="2"/>
      <c r="AP2" s="373" t="s">
        <v>213</v>
      </c>
      <c r="AQ2" s="374"/>
      <c r="AR2" s="374"/>
      <c r="AS2" s="374"/>
      <c r="AT2" s="374"/>
      <c r="AU2" s="374"/>
      <c r="AV2" s="374"/>
      <c r="AW2" s="374"/>
      <c r="AX2" s="374"/>
      <c r="AY2" s="374"/>
      <c r="AZ2" s="34"/>
      <c r="BA2" s="373" t="s">
        <v>214</v>
      </c>
      <c r="BB2" s="374"/>
      <c r="BC2" s="374"/>
      <c r="BD2" s="374"/>
      <c r="BE2" s="374"/>
      <c r="BF2" s="374"/>
      <c r="BG2" s="374"/>
      <c r="BH2" s="374"/>
      <c r="BI2" s="374"/>
      <c r="BJ2" s="374"/>
      <c r="BK2" s="373" t="s">
        <v>215</v>
      </c>
      <c r="BL2" s="374"/>
      <c r="BM2" s="374"/>
      <c r="BN2" s="374"/>
      <c r="BO2" s="374"/>
      <c r="BP2" s="374"/>
      <c r="BQ2" s="374"/>
      <c r="BR2" s="374"/>
      <c r="BS2" s="374"/>
      <c r="BT2" s="374"/>
      <c r="BU2" s="373" t="s">
        <v>216</v>
      </c>
      <c r="BV2" s="374"/>
      <c r="BW2" s="374"/>
      <c r="BX2" s="374"/>
      <c r="BY2" s="374"/>
      <c r="BZ2" s="374"/>
      <c r="CA2" s="374"/>
      <c r="CB2" s="374"/>
      <c r="CC2" s="374"/>
      <c r="CD2" s="374"/>
      <c r="CE2" s="373" t="s">
        <v>217</v>
      </c>
      <c r="CF2" s="374"/>
      <c r="CG2" s="374"/>
      <c r="CH2" s="374"/>
      <c r="CI2" s="374"/>
      <c r="CJ2" s="374"/>
      <c r="CK2" s="374"/>
      <c r="CL2" s="374"/>
      <c r="CM2" s="374"/>
      <c r="CN2" s="374"/>
      <c r="CP2" s="368" t="s">
        <v>218</v>
      </c>
      <c r="CQ2" s="369"/>
      <c r="CR2" s="369"/>
      <c r="CS2" s="369"/>
    </row>
    <row r="3" spans="1:97" ht="30" customHeight="1">
      <c r="B3" s="102" t="s">
        <v>167</v>
      </c>
      <c r="C3" s="103" t="s">
        <v>219</v>
      </c>
      <c r="D3" s="7" t="s">
        <v>168</v>
      </c>
      <c r="E3" s="89" t="s">
        <v>220</v>
      </c>
      <c r="F3" s="88" t="s">
        <v>221</v>
      </c>
      <c r="G3" s="6" t="s">
        <v>222</v>
      </c>
      <c r="H3" s="7" t="s">
        <v>223</v>
      </c>
      <c r="I3" s="196" t="s">
        <v>224</v>
      </c>
      <c r="J3" s="88" t="s">
        <v>225</v>
      </c>
      <c r="K3" s="9" t="s">
        <v>226</v>
      </c>
      <c r="L3" s="127" t="str">
        <f>'Cash Flow'!B2</f>
        <v>Aug</v>
      </c>
      <c r="M3" s="127" t="str">
        <f>'Cash Flow'!C2</f>
        <v>Sep</v>
      </c>
      <c r="N3" s="127" t="str">
        <f>'Cash Flow'!D2</f>
        <v>Oct</v>
      </c>
      <c r="O3" s="127" t="str">
        <f>'Cash Flow'!E2</f>
        <v>Nov</v>
      </c>
      <c r="P3" s="127" t="str">
        <f>'Cash Flow'!F2</f>
        <v>Dec</v>
      </c>
      <c r="Q3" s="127" t="str">
        <f>'Cash Flow'!G2</f>
        <v>Jan</v>
      </c>
      <c r="R3" s="127" t="str">
        <f>'Cash Flow'!H2</f>
        <v>Feb</v>
      </c>
      <c r="S3" s="127" t="str">
        <f>'Cash Flow'!I2</f>
        <v>Mar</v>
      </c>
      <c r="T3" s="127" t="str">
        <f>'Cash Flow'!J2</f>
        <v>Apr</v>
      </c>
      <c r="U3" s="127" t="str">
        <f>'Cash Flow'!K2</f>
        <v>May</v>
      </c>
      <c r="V3" s="127" t="str">
        <f>'Cash Flow'!L2</f>
        <v>Jun</v>
      </c>
      <c r="W3" s="127" t="str">
        <f>'Cash Flow'!M2</f>
        <v>Jul</v>
      </c>
      <c r="Y3" s="4" t="s">
        <v>227</v>
      </c>
      <c r="AB3" s="128" t="str">
        <f>L3</f>
        <v>Aug</v>
      </c>
      <c r="AC3" s="128" t="str">
        <f t="shared" ref="AC3:AM3" si="0">M3</f>
        <v>Sep</v>
      </c>
      <c r="AD3" s="128" t="str">
        <f t="shared" si="0"/>
        <v>Oct</v>
      </c>
      <c r="AE3" s="128" t="str">
        <f t="shared" si="0"/>
        <v>Nov</v>
      </c>
      <c r="AF3" s="128" t="str">
        <f t="shared" si="0"/>
        <v>Dec</v>
      </c>
      <c r="AG3" s="128" t="str">
        <f t="shared" si="0"/>
        <v>Jan</v>
      </c>
      <c r="AH3" s="128" t="str">
        <f t="shared" si="0"/>
        <v>Feb</v>
      </c>
      <c r="AI3" s="128" t="str">
        <f t="shared" si="0"/>
        <v>Mar</v>
      </c>
      <c r="AJ3" s="128" t="str">
        <f t="shared" si="0"/>
        <v>Apr</v>
      </c>
      <c r="AK3" s="128" t="str">
        <f t="shared" si="0"/>
        <v>May</v>
      </c>
      <c r="AL3" s="128" t="str">
        <f t="shared" si="0"/>
        <v>Jun</v>
      </c>
      <c r="AM3" s="128" t="str">
        <f t="shared" si="0"/>
        <v>Jul</v>
      </c>
      <c r="AO3" s="107" t="s">
        <v>167</v>
      </c>
      <c r="AP3" s="8" t="str">
        <f>Grocery!$A$2</f>
        <v>Grocery</v>
      </c>
      <c r="AQ3" s="8" t="str">
        <f>Produce!$A$2</f>
        <v>Produce</v>
      </c>
      <c r="AR3" s="8" t="str">
        <f>Meat!$A$2</f>
        <v>Meat</v>
      </c>
      <c r="AS3" s="8" t="str">
        <f>Dairy!$A$2</f>
        <v>Dairy</v>
      </c>
      <c r="AT3" s="8" t="str">
        <f>Bakery!$A$2</f>
        <v>Bakery</v>
      </c>
      <c r="AU3" s="8" t="str">
        <f>Deli!$A$2</f>
        <v>Deli</v>
      </c>
      <c r="AV3" s="8" t="str">
        <f>'Personal Care'!$A$2</f>
        <v>Personal Care</v>
      </c>
      <c r="AW3" s="8" t="str">
        <f>'NonGrocery(Paper)'!$A$2</f>
        <v>NonGrocery (Paper)</v>
      </c>
      <c r="AX3" s="8" t="str">
        <f>Spare!$A$2</f>
        <v>Spare</v>
      </c>
      <c r="AY3" s="33" t="s">
        <v>154</v>
      </c>
      <c r="AZ3" s="34"/>
      <c r="BA3" s="8" t="str">
        <f>Grocery!$A$2</f>
        <v>Grocery</v>
      </c>
      <c r="BB3" s="8" t="str">
        <f>Produce!$A$2</f>
        <v>Produce</v>
      </c>
      <c r="BC3" s="8" t="str">
        <f>Meat!$A$2</f>
        <v>Meat</v>
      </c>
      <c r="BD3" s="8" t="str">
        <f>Dairy!$A$2</f>
        <v>Dairy</v>
      </c>
      <c r="BE3" s="8" t="str">
        <f>Bakery!$A$2</f>
        <v>Bakery</v>
      </c>
      <c r="BF3" s="8" t="str">
        <f>Deli!$A$2</f>
        <v>Deli</v>
      </c>
      <c r="BG3" s="8" t="str">
        <f>'Personal Care'!$A$2</f>
        <v>Personal Care</v>
      </c>
      <c r="BH3" s="8" t="str">
        <f>'NonGrocery(Paper)'!$A$2</f>
        <v>NonGrocery (Paper)</v>
      </c>
      <c r="BI3" s="8" t="str">
        <f>Spare!$A$2</f>
        <v>Spare</v>
      </c>
      <c r="BJ3" s="33" t="s">
        <v>154</v>
      </c>
      <c r="BK3" s="8" t="str">
        <f>Grocery!$A$2</f>
        <v>Grocery</v>
      </c>
      <c r="BL3" s="8" t="str">
        <f>Produce!$A$2</f>
        <v>Produce</v>
      </c>
      <c r="BM3" s="8" t="str">
        <f>Meat!$A$2</f>
        <v>Meat</v>
      </c>
      <c r="BN3" s="8" t="str">
        <f>Dairy!$A$2</f>
        <v>Dairy</v>
      </c>
      <c r="BO3" s="8" t="str">
        <f>Bakery!$A$2</f>
        <v>Bakery</v>
      </c>
      <c r="BP3" s="8" t="str">
        <f>Deli!$A$2</f>
        <v>Deli</v>
      </c>
      <c r="BQ3" s="8" t="str">
        <f>'Personal Care'!$A$2</f>
        <v>Personal Care</v>
      </c>
      <c r="BR3" s="8" t="str">
        <f>'NonGrocery(Paper)'!$A$2</f>
        <v>NonGrocery (Paper)</v>
      </c>
      <c r="BS3" s="8" t="str">
        <f>Spare!$A$2</f>
        <v>Spare</v>
      </c>
      <c r="BT3" s="33" t="s">
        <v>154</v>
      </c>
      <c r="BU3" s="8" t="str">
        <f>Grocery!$A$2</f>
        <v>Grocery</v>
      </c>
      <c r="BV3" s="8" t="str">
        <f>Produce!$A$2</f>
        <v>Produce</v>
      </c>
      <c r="BW3" s="8" t="str">
        <f>Meat!$A$2</f>
        <v>Meat</v>
      </c>
      <c r="BX3" s="8" t="str">
        <f>Dairy!$A$2</f>
        <v>Dairy</v>
      </c>
      <c r="BY3" s="8" t="str">
        <f>Bakery!$A$2</f>
        <v>Bakery</v>
      </c>
      <c r="BZ3" s="8" t="str">
        <f>Deli!$A$2</f>
        <v>Deli</v>
      </c>
      <c r="CA3" s="8" t="str">
        <f>'Personal Care'!$A$2</f>
        <v>Personal Care</v>
      </c>
      <c r="CB3" s="8" t="str">
        <f>'NonGrocery(Paper)'!$A$2</f>
        <v>NonGrocery (Paper)</v>
      </c>
      <c r="CC3" s="8" t="str">
        <f>Spare!$A$2</f>
        <v>Spare</v>
      </c>
      <c r="CD3" s="33" t="s">
        <v>154</v>
      </c>
      <c r="CE3" s="8" t="str">
        <f>Grocery!$A$2</f>
        <v>Grocery</v>
      </c>
      <c r="CF3" s="8" t="str">
        <f>Produce!$A$2</f>
        <v>Produce</v>
      </c>
      <c r="CG3" s="8" t="str">
        <f>Meat!$A$2</f>
        <v>Meat</v>
      </c>
      <c r="CH3" s="8" t="str">
        <f>Dairy!$A$2</f>
        <v>Dairy</v>
      </c>
      <c r="CI3" s="8" t="str">
        <f>Bakery!$A$2</f>
        <v>Bakery</v>
      </c>
      <c r="CJ3" s="8" t="str">
        <f>Deli!$A$2</f>
        <v>Deli</v>
      </c>
      <c r="CK3" s="8" t="str">
        <f>'Personal Care'!$A$2</f>
        <v>Personal Care</v>
      </c>
      <c r="CL3" s="8" t="str">
        <f>'NonGrocery(Paper)'!$A$2</f>
        <v>NonGrocery (Paper)</v>
      </c>
      <c r="CM3" s="8" t="str">
        <f>Spare!$A$2</f>
        <v>Spare</v>
      </c>
      <c r="CN3" s="33" t="s">
        <v>154</v>
      </c>
      <c r="CP3" s="8" t="s">
        <v>167</v>
      </c>
      <c r="CQ3" s="8" t="s">
        <v>182</v>
      </c>
      <c r="CR3" s="8" t="s">
        <v>228</v>
      </c>
      <c r="CS3" s="8" t="s">
        <v>229</v>
      </c>
    </row>
    <row r="4" spans="1:97" ht="17.25" customHeight="1">
      <c r="B4" s="114"/>
      <c r="C4" s="114"/>
      <c r="D4" s="115"/>
      <c r="E4" s="116"/>
      <c r="F4" s="201"/>
      <c r="G4" s="106"/>
      <c r="H4" s="199">
        <f t="shared" ref="H4:H35" si="1">D4*IF(E4="Annual",1,IF(E4="Monthly",12,IF(E4="Weekly",52,IF(E4="Hourly",C4*52,0))))</f>
        <v>0</v>
      </c>
      <c r="I4" s="197">
        <f>H4*G4</f>
        <v>0</v>
      </c>
      <c r="J4" s="197">
        <f t="shared" ref="J4:J35" si="2">H4*($CQ$4+$CQ$5)+IF($CS$6&gt;$CQ$6*H4,$CQ$6*H4,$CS$6)+IF($CS$7&gt;$CQ$7*H4,$CQ$7*H4,$CS$7)</f>
        <v>0</v>
      </c>
      <c r="K4" s="90">
        <f>IF(E4="",0,(H4+I4+J4)/12)</f>
        <v>0</v>
      </c>
      <c r="L4" s="54"/>
      <c r="M4" s="54"/>
      <c r="N4" s="54"/>
      <c r="O4" s="54"/>
      <c r="P4" s="54"/>
      <c r="Q4" s="54"/>
      <c r="R4" s="54"/>
      <c r="S4" s="54"/>
      <c r="T4" s="54"/>
      <c r="U4" s="54"/>
      <c r="V4" s="54"/>
      <c r="W4" s="54"/>
      <c r="Y4" s="4" t="s">
        <v>230</v>
      </c>
      <c r="AA4" s="1">
        <f t="shared" ref="AA4:AA35" si="3">B4</f>
        <v>0</v>
      </c>
      <c r="AB4" s="11">
        <f>IF(L4="",$K4,L4*$K4)</f>
        <v>0</v>
      </c>
      <c r="AC4" s="11">
        <f t="shared" ref="AC4:AM4" si="4">IF(M4="",$K4,M4*$K4)</f>
        <v>0</v>
      </c>
      <c r="AD4" s="11">
        <f t="shared" si="4"/>
        <v>0</v>
      </c>
      <c r="AE4" s="11">
        <f t="shared" si="4"/>
        <v>0</v>
      </c>
      <c r="AF4" s="11">
        <f t="shared" si="4"/>
        <v>0</v>
      </c>
      <c r="AG4" s="11">
        <f t="shared" si="4"/>
        <v>0</v>
      </c>
      <c r="AH4" s="11">
        <f t="shared" si="4"/>
        <v>0</v>
      </c>
      <c r="AI4" s="11">
        <f t="shared" si="4"/>
        <v>0</v>
      </c>
      <c r="AJ4" s="11">
        <f t="shared" si="4"/>
        <v>0</v>
      </c>
      <c r="AK4" s="11">
        <f t="shared" si="4"/>
        <v>0</v>
      </c>
      <c r="AL4" s="11">
        <f t="shared" si="4"/>
        <v>0</v>
      </c>
      <c r="AM4" s="11">
        <f t="shared" si="4"/>
        <v>0</v>
      </c>
      <c r="AN4" s="11"/>
      <c r="AO4" s="1" t="str">
        <f t="shared" ref="AO4:AO35" si="5">IF(B4=0,"",B4)</f>
        <v/>
      </c>
      <c r="AP4" s="48"/>
      <c r="AQ4" s="48"/>
      <c r="AR4" s="48"/>
      <c r="AS4" s="48"/>
      <c r="AT4" s="48"/>
      <c r="AU4" s="48"/>
      <c r="AV4" s="48"/>
      <c r="AW4" s="48"/>
      <c r="AX4" s="48"/>
      <c r="AY4" s="34">
        <f>SUM(AP4:AX4)</f>
        <v>0</v>
      </c>
      <c r="AZ4" s="34"/>
      <c r="BA4" s="38">
        <f t="shared" ref="BA4:BA35" si="6">IFERROR(IF(AP4&gt;0,AP4,(1-$AY4)*(GroceryGross/(GroceryGross+IF($AQ4&gt;0,0,ProduceGross)+IF($AR4&gt;0,0,MeatGross)+IF($AS4&gt;0,0,DairyGross)+IF($AT4&gt;0,0,BakeryGross)+IF($AU4&gt;0,0,DeliGross)+IF($AV4&gt;0,0,PersonalGross)+IF($AW4&gt;0,0,NonGroceryGross)+IF($AX4&gt;0,0,SpareGross)))),0)</f>
        <v>0</v>
      </c>
      <c r="BB4" s="38">
        <f t="shared" ref="BB4:BB35" si="7">IFERROR(IF(AQ4&gt;0,AQ4,(1-$AY4)*(ProduceGross/(ProduceGross+IF($AP4&gt;0,0,GroceryGross)+IF($AR4&gt;0,0,MeatGross)+IF($AS4&gt;0,0,DairyGross)+IF($AT4&gt;0,0,BakeryGross)+IF($AU4&gt;0,0,DeliGross)+IF($AV4&gt;0,0,PersonalGross)+IF($AW4&gt;0,0,NonGroceryGross)+IF($AX4&gt;0,0,SpareGross)))),0)</f>
        <v>0</v>
      </c>
      <c r="BC4" s="38">
        <f t="shared" ref="BC4:BC35" si="8">IFERROR(IF(AR4&gt;0,AR4,(1-$AY4)*(MeatGross/(MeatGross+IF($AQ4&gt;0,0,ProduceGross)+IF($AP4&gt;0,0,GroceryGross)+IF($AS4&gt;0,0,DairyGross)+IF($AT4&gt;0,0,BakeryGross)+IF($AU4&gt;0,0,DeliGross)+IF($AV4&gt;0,0,PersonalGross)+IF($AW4&gt;0,0,NonGroceryGross)+IF($AX4&gt;0,0,SpareGross)))),0)</f>
        <v>0</v>
      </c>
      <c r="BD4" s="38">
        <f t="shared" ref="BD4:BD35" si="9">IFERROR(IF(AS4&gt;0,AS4,(1-$AY4)*(DairyGross/(DairyGross+IF($AQ4&gt;0,0,ProduceGross)+IF($AR4&gt;0,0,MeatGross)+IF($AP4&gt;0,0,GroceryGross)+IF($AT4&gt;0,0,BakeryGross)+IF($AU4&gt;0,0,DeliGross)+IF($AV4&gt;0,0,PersonalGross)+IF($AW4&gt;0,0,NonGroceryGross)+IF($AX4&gt;0,0,SpareGross)))),0)</f>
        <v>0</v>
      </c>
      <c r="BE4" s="38">
        <f t="shared" ref="BE4:BE35" si="10">IFERROR(IF(AT4&gt;0,AT4,(1-$AY4)*(BakeryGross/(BakeryGross+IF($AQ4&gt;0,0,ProduceGross)+IF($AR4&gt;0,0,MeatGross)+IF($AS4&gt;0,0,DairyGross)+IF($AP4&gt;0,0,GroceryGross)+IF($AU4&gt;0,0,DeliGross)+IF($AV4&gt;0,0,PersonalGross)+IF($AW4&gt;0,0,NonGroceryGross)+IF($AX4&gt;0,0,SpareGross)))),0)</f>
        <v>0</v>
      </c>
      <c r="BF4" s="38">
        <f t="shared" ref="BF4:BF35" si="11">IFERROR(IF(AU4&gt;0,AU4,(1-$AY4)*(DeliGross/(DeliGross+IF($AQ4&gt;0,0,ProduceGross)+IF($AR4&gt;0,0,MeatGross)+IF($AS4&gt;0,0,DairyGross)+IF($AT4&gt;0,0,BakeryGross)+IF($AP4&gt;0,0,GroceryGross)+IF($AV4&gt;0,0,PersonalGross)+IF($AW4&gt;0,0,NonGroceryGross)+IF($AX4&gt;0,0,SpareGross)))),0)</f>
        <v>0</v>
      </c>
      <c r="BG4" s="38">
        <f t="shared" ref="BG4:BG35" si="12">IFERROR(IF(AV4&gt;0,AV4,(1-$AY4)*(PersonalGross/(PersonalGross+IF($AQ4&gt;0,0,ProduceGross)+IF($AR4&gt;0,0,MeatGross)+IF($AS4&gt;0,0,DairyGross)+IF($AT4&gt;0,0,BakeryGross)+IF($AU4&gt;0,0,DeliGross)+IF($AP4&gt;0,0,GroceryGross)+IF($AW4&gt;0,0,NonGroceryGross)+IF($AX4&gt;0,0,SpareGross)))),0)</f>
        <v>0</v>
      </c>
      <c r="BH4" s="38">
        <f t="shared" ref="BH4:BH35" si="13">IFERROR(IF(AW4&gt;0,AW4,(1-$AY4)*(NonGroceryGross/(NonGroceryGross+IF($AQ4&gt;0,0,ProduceGross)+IF($AR4&gt;0,0,MeatGross)+IF($AS4&gt;0,0,DairyGross)+IF($AT4&gt;0,0,BakeryGross)+IF($AU4&gt;0,0,DeliGross)+IF($AV4&gt;0,0,PersonalGross)+IF($AP4&gt;0,0,GroceryGross)+IF($AX4&gt;0,0,SpareGross)))),0)</f>
        <v>0</v>
      </c>
      <c r="BI4" s="38">
        <f t="shared" ref="BI4:BI35" si="14">IFERROR(IF(AX4&gt;0,AX4,(1-$AY4)*(SpareGross/(SpareGross+IF($AQ4&gt;0,0,ProduceGross)+IF($AR4&gt;0,0,MeatGross)+IF($AS4&gt;0,0,DairyGross)+IF($AT4&gt;0,0,BakeryGross)+IF($AU4&gt;0,0,DeliGross)+IF($AV4&gt;0,0,PersonalGross)+IF($AW4&gt;0,0,NonGroceryGross)+IF($AP4&gt;0,0,GroceryGross)))),0)</f>
        <v>0</v>
      </c>
      <c r="BJ4" s="38">
        <f>SUM(BA4:BI4)</f>
        <v>0</v>
      </c>
      <c r="BK4" s="39">
        <f t="shared" ref="BK4:BK35" si="15">IFERROR(IF($AP4&gt;0,$AP4,(1-$AY4)*(GroceryArea/(GroceryArea+IF($AQ4&gt;0,0,ProduceArea)+IF($AR4&gt;0,0,MeatArea)+IF($AS4&gt;0,0,DairyArea)+IF($AT4&gt;0,0,BakeryArea)+IF($AU4&gt;0,0,DeliArea)+IF($AV4&gt;0,0,PersonalArea)+IF($AW4&gt;0,0,NonGroceryArea)+IF($AX4&gt;0,0,SpareArea)))),0)</f>
        <v>0</v>
      </c>
      <c r="BL4" s="39">
        <f t="shared" ref="BL4:BL35" si="16">IFERROR(IF($AQ4&gt;0,$AQ4,(1-$AY4)*(ProduceArea/(ProduceArea+IF($AP4&gt;0,0,GroceryArea)+IF($AR4&gt;0,0,MeatArea)+IF($AS4&gt;0,0,DairyArea)+IF($AT4&gt;0,0,BakeryArea)+IF($AU4&gt;0,0,DeliArea)+IF($AV4&gt;0,0,PersonalArea)+IF($AW4&gt;0,0,NonGroceryArea)+IF($AX4&gt;0,0,SpareArea)))),0)</f>
        <v>0</v>
      </c>
      <c r="BM4" s="39">
        <f t="shared" ref="BM4:BM35" si="17">IFERROR(IF($AR4&gt;0,$AR4,(1-$AY4)*(MeatArea/(MeatArea+IF($AP4&gt;0,0,GroceryArea)+IF($AQ4&gt;0,0,ProduceArea)+IF($AS4&gt;0,0,DairyArea)+IF($AT4&gt;0,0,BakeryArea)+IF($AU4&gt;0,0,DeliArea)+IF($AV4&gt;0,0,PersonalArea)+IF($AW4&gt;0,0,NonGroceryArea)+IF($AX4&gt;0,0,SpareArea)))),0)</f>
        <v>0</v>
      </c>
      <c r="BN4" s="39">
        <f t="shared" ref="BN4:BN35" si="18">IFERROR(IF($AS4&gt;0,$AS4,(1-$AY4)*(DairyArea/(DairyArea+IF($AP4&gt;0,0,GroceryArea)+IF($AQ4&gt;0,0,ProduceArea)+IF($AR4&gt;0,0,MeatArea)+IF($AT4&gt;0,0,BakeryArea)+IF($AU4&gt;0,0,DeliArea)+IF($AV4&gt;0,0,PersonalArea)+IF($AW4&gt;0,0,NonGroceryArea)+IF($AX4&gt;0,0,SpareArea)))),0)</f>
        <v>0</v>
      </c>
      <c r="BO4" s="39">
        <f t="shared" ref="BO4:BO35" si="19">IFERROR(IF($AT4&gt;0,$AT4,(1-$AY4)*(BakeryArea/(BakeryArea+IF($AP4&gt;0,0,GroceryArea)+IF($AQ4&gt;0,0,ProduceArea)+IF($AR4&gt;0,0,MeatArea)+IF($AS4&gt;0,0,DairyArea)+IF($AU4&gt;0,0,DeliArea)+IF($AV4&gt;0,0,PersonalArea)+IF($AW4&gt;0,0,NonGroceryArea)+IF($AX4&gt;0,0,SpareArea)))),0)</f>
        <v>0</v>
      </c>
      <c r="BP4" s="39">
        <f t="shared" ref="BP4:BP35" si="20">IFERROR(IF($AU4&gt;0,$AU4,(1-$AY4)*(DeliArea/(DeliArea+IF($AP4&gt;0,0,GroceryArea)+IF($AQ4&gt;0,0,ProduceArea)+IF($AR4&gt;0,0,MeatArea)+IF($AS4&gt;0,0,DairyArea)+IF($AT4&gt;0,0,BakeryArea)+IF($AV4&gt;0,0,PersonalArea)+IF($AW4&gt;0,0,NonGroceryArea)+IF($AY4&gt;0,0,SpareArea)))),0)</f>
        <v>0</v>
      </c>
      <c r="BQ4" s="39">
        <f t="shared" ref="BQ4:BQ35" si="21">IFERROR(IF($AV4&gt;0,$AV4,(1-$AY4)*(PersonalArea/(PersonalArea+IF($AP4&gt;0,0,GroceryArea)+IF($AQ4&gt;0,0,ProduceArea)+IF($AR4&gt;0,0,MeatArea)+IF($AS4&gt;0,0,DairyArea)+IF($AT4&gt;0,0,BakeryArea)+IF($AU4&gt;0,0,DeliArea)+IF($AW4&gt;0,0,NonGroceryArea)+IF($AX4&gt;0,0,SpareArea)))),0)</f>
        <v>0</v>
      </c>
      <c r="BR4" s="39">
        <f t="shared" ref="BR4:BR35" si="22">IFERROR(IF($AW4&gt;0,$AW4,(1-$AY4)*(NonGroceryArea/(NonGroceryArea+IF($AP4&gt;0,0,GroceryArea)+IF($AQ4&gt;0,0,ProduceArea)+IF($AR4&gt;0,0,MeatArea)+IF($AS4&gt;0,0,DairyArea)+IF($AT4&gt;0,0,BakeryArea)+IF($AU4&gt;0,0,DeliArea)+IF($AV4&gt;0,0,PersonalArea)+IF($AX4&gt;0,0,SpareArea)))),0)</f>
        <v>0</v>
      </c>
      <c r="BS4" s="39">
        <f t="shared" ref="BS4:BS35" si="23">IFERROR(IF($AX4&gt;0,$AX4,(1-$AY4)*(SpareArea/(SpareArea+IF($AP4&gt;0,0,GroceryArea)+IF($AQ4&gt;0,0,ProduceArea)+IF($AR4&gt;0,0,MeatArea)+IF($AS4&gt;0,0,DairyArea)+IF($AT4&gt;0,0,BakeryArea)+IF($AU4&gt;0,0,DeliArea)+IF($AV4&gt;0,0,PersonalArea)+IF($AW4&gt;0,0,NonGroceryArea)))),0)</f>
        <v>0</v>
      </c>
      <c r="BT4" s="39">
        <f>SUM(BK4:BS4)</f>
        <v>0</v>
      </c>
      <c r="BU4" s="39">
        <f t="shared" ref="BU4:BU35" si="24">IF(ActiveSegments=0,0,IF(AP4&gt;0,AP4,(1-$AY4)*GroceryCount/(ActiveSegments-(COUNTIF($AP4:$AX4,"&gt;0")))))</f>
        <v>0</v>
      </c>
      <c r="BV4" s="39">
        <f t="shared" ref="BV4:BV35" si="25">IF(ActiveSegments=0,0,IF(AQ4&gt;0,AQ4,(1-$AY4)*ProduceCount/(ActiveSegments-(COUNTIF($AP4:$AX4,"&gt;0")))))</f>
        <v>0</v>
      </c>
      <c r="BW4" s="39">
        <f t="shared" ref="BW4:BW35" si="26">IF(ActiveSegments=0,0,IF(AR4&gt;0,AR4,(1-$AY4)*MeatCount/(ActiveSegments-(COUNTIF($AP4:$AX4,"&gt;0")))))</f>
        <v>0</v>
      </c>
      <c r="BX4" s="39">
        <f t="shared" ref="BX4:BX35" si="27">IF(ActiveSegments=0,0,IF(AS4&gt;0,AS4,(1-$AY4)*DairyCount/(ActiveSegments-(COUNTIF($AP4:$AX4,"&gt;0")))))</f>
        <v>0</v>
      </c>
      <c r="BY4" s="39">
        <f t="shared" ref="BY4:BY35" si="28">IF(ActiveSegments=0,0,IF(AT4&gt;0,AT4,(1-$AY4)*BakeryCount/(ActiveSegments-(COUNTIF($AP4:$AX4,"&gt;0")))))</f>
        <v>0</v>
      </c>
      <c r="BZ4" s="39">
        <f t="shared" ref="BZ4:BZ35" si="29">IF(ActiveSegments=0,0,IF(AU4&gt;0,AU4,(1-$AY4)*DeliCount/(ActiveSegments-(COUNTIF($AP4:$AX4,"&gt;0")))))</f>
        <v>0</v>
      </c>
      <c r="CA4" s="39">
        <f t="shared" ref="CA4:CA35" si="30">IF(ActiveSegments=0,0,IF(AV4&gt;0,AV4,(1-$AY4)*PersonalCount/(ActiveSegments-(COUNTIF($AP4:$AX4,"&gt;0")))))</f>
        <v>0</v>
      </c>
      <c r="CB4" s="39">
        <f t="shared" ref="CB4:CB35" si="31">IF(ActiveSegments=0,0,IF(AW4&gt;0,AW4,(1-$AY4)*NonGroceryCount/(ActiveSegments-(COUNTIF($AP4:$AX4,"&gt;0")))))</f>
        <v>0</v>
      </c>
      <c r="CC4" s="39">
        <f t="shared" ref="CC4:CC35" si="32">IF(ActiveSegments=0,0,IF(AX4&gt;0,AX4,(1-$AY4)*SpareCount/(ActiveSegments-(COUNTIF($AP4:$AX4,"&gt;0")))))</f>
        <v>0</v>
      </c>
      <c r="CD4" s="39">
        <f>SUM(BU4:CC4)</f>
        <v>0</v>
      </c>
      <c r="CE4" s="39" t="str">
        <f t="shared" ref="CE4:CE35" si="33">IF($F4="Gross Revenue",BA4,IF($F4="Area",BK4,IF($F4="Equally",BU4,"")))</f>
        <v/>
      </c>
      <c r="CF4" s="39" t="str">
        <f t="shared" ref="CF4:CF35" si="34">IF($F4="Gross Revenue",BB4,IF($F4="Area",BL4,IF($F4="Equally",BV4,"")))</f>
        <v/>
      </c>
      <c r="CG4" s="39" t="str">
        <f t="shared" ref="CG4:CG35" si="35">IF($F4="Gross Revenue",BC4,IF($F4="Area",BM4,IF($F4="Equally",BW4,"")))</f>
        <v/>
      </c>
      <c r="CH4" s="39" t="str">
        <f t="shared" ref="CH4:CH35" si="36">IF($F4="Gross Revenue",BD4,IF($F4="Area",BN4,IF($F4="Equally",BX4,"")))</f>
        <v/>
      </c>
      <c r="CI4" s="39" t="str">
        <f t="shared" ref="CI4:CI35" si="37">IF($F4="Gross Revenue",BE4,IF($F4="Area",BO4,IF($F4="Equally",BY4,"")))</f>
        <v/>
      </c>
      <c r="CJ4" s="39" t="str">
        <f t="shared" ref="CJ4:CJ35" si="38">IF($F4="Gross Revenue",BF4,IF($F4="Area",BP4,IF($F4="Equally",BZ4,"")))</f>
        <v/>
      </c>
      <c r="CK4" s="39" t="str">
        <f t="shared" ref="CK4:CK35" si="39">IF($F4="Gross Revenue",BG4,IF($F4="Area",BQ4,IF($F4="Equally",CA4,"")))</f>
        <v/>
      </c>
      <c r="CL4" s="39" t="str">
        <f t="shared" ref="CL4:CL35" si="40">IF($F4="Gross Revenue",BH4,IF($F4="Area",BR4,IF($F4="Equally",CB4,"")))</f>
        <v/>
      </c>
      <c r="CM4" s="39" t="str">
        <f t="shared" ref="CM4:CM35" si="41">IF($F4="Gross Revenue",BI4,IF($F4="Area",BS4,IF($F4="Equally",CC4,"")))</f>
        <v/>
      </c>
      <c r="CN4" s="39" t="str">
        <f>IF($F4="Gross Revenue",BJ4,IF($F4="Net of COGP",#REF!,IF($F4="Area",BT4,IF($F4="Equally",CD4,""))))</f>
        <v/>
      </c>
      <c r="CP4" s="16" t="s">
        <v>25</v>
      </c>
      <c r="CQ4" s="190">
        <v>6.2E-2</v>
      </c>
      <c r="CR4" s="187" t="s">
        <v>231</v>
      </c>
      <c r="CS4" s="188"/>
    </row>
    <row r="5" spans="1:97" ht="13.5" customHeight="1">
      <c r="B5" s="131"/>
      <c r="C5" s="131"/>
      <c r="D5" s="132"/>
      <c r="E5" s="135"/>
      <c r="F5" s="202"/>
      <c r="G5" s="133"/>
      <c r="H5" s="200">
        <f t="shared" si="1"/>
        <v>0</v>
      </c>
      <c r="I5" s="134">
        <f>H5*G5</f>
        <v>0</v>
      </c>
      <c r="J5" s="134">
        <f t="shared" si="2"/>
        <v>0</v>
      </c>
      <c r="K5" s="134">
        <f>IF(E5="",0,(H5+I5+J5)/12)</f>
        <v>0</v>
      </c>
      <c r="L5" s="136"/>
      <c r="M5" s="136"/>
      <c r="N5" s="136"/>
      <c r="O5" s="136"/>
      <c r="P5" s="136"/>
      <c r="Q5" s="136"/>
      <c r="R5" s="136"/>
      <c r="S5" s="136"/>
      <c r="T5" s="136"/>
      <c r="U5" s="136"/>
      <c r="V5" s="136"/>
      <c r="W5" s="136"/>
      <c r="Y5" s="4" t="s">
        <v>232</v>
      </c>
      <c r="AA5" s="1">
        <f t="shared" si="3"/>
        <v>0</v>
      </c>
      <c r="AB5" s="11">
        <f t="shared" ref="AB5:AB68" si="42">IF(L5="",$K5,L5*$K5)</f>
        <v>0</v>
      </c>
      <c r="AC5" s="11">
        <f t="shared" ref="AC5:AC68" si="43">IF(M5="",$K5,M5*$K5)</f>
        <v>0</v>
      </c>
      <c r="AD5" s="11">
        <f t="shared" ref="AD5:AD68" si="44">IF(N5="",$K5,N5*$K5)</f>
        <v>0</v>
      </c>
      <c r="AE5" s="11">
        <f t="shared" ref="AE5:AE68" si="45">IF(O5="",$K5,O5*$K5)</f>
        <v>0</v>
      </c>
      <c r="AF5" s="11">
        <f t="shared" ref="AF5:AF68" si="46">IF(P5="",$K5,P5*$K5)</f>
        <v>0</v>
      </c>
      <c r="AG5" s="11">
        <f t="shared" ref="AG5:AG68" si="47">IF(Q5="",$K5,Q5*$K5)</f>
        <v>0</v>
      </c>
      <c r="AH5" s="11">
        <f t="shared" ref="AH5:AH68" si="48">IF(R5="",$K5,R5*$K5)</f>
        <v>0</v>
      </c>
      <c r="AI5" s="11">
        <f t="shared" ref="AI5:AI68" si="49">IF(S5="",$K5,S5*$K5)</f>
        <v>0</v>
      </c>
      <c r="AJ5" s="11">
        <f t="shared" ref="AJ5:AJ68" si="50">IF(T5="",$K5,T5*$K5)</f>
        <v>0</v>
      </c>
      <c r="AK5" s="11">
        <f t="shared" ref="AK5:AK68" si="51">IF(U5="",$K5,U5*$K5)</f>
        <v>0</v>
      </c>
      <c r="AL5" s="11">
        <f t="shared" ref="AL5:AL68" si="52">IF(V5="",$K5,V5*$K5)</f>
        <v>0</v>
      </c>
      <c r="AM5" s="11">
        <f t="shared" ref="AM5:AM68" si="53">IF(W5="",$K5,W5*$K5)</f>
        <v>0</v>
      </c>
      <c r="AN5" s="11"/>
      <c r="AO5" s="1" t="str">
        <f t="shared" si="5"/>
        <v/>
      </c>
      <c r="AP5" s="49"/>
      <c r="AQ5" s="49"/>
      <c r="AR5" s="49"/>
      <c r="AS5" s="49"/>
      <c r="AT5" s="49"/>
      <c r="AU5" s="49"/>
      <c r="AV5" s="49"/>
      <c r="AW5" s="49"/>
      <c r="AX5" s="49"/>
      <c r="AY5" s="34">
        <f t="shared" ref="AY5:AY68" si="54">SUM(AP5:AX5)</f>
        <v>0</v>
      </c>
      <c r="AZ5" s="34"/>
      <c r="BA5" s="38">
        <f t="shared" si="6"/>
        <v>0</v>
      </c>
      <c r="BB5" s="38">
        <f t="shared" si="7"/>
        <v>0</v>
      </c>
      <c r="BC5" s="38">
        <f t="shared" si="8"/>
        <v>0</v>
      </c>
      <c r="BD5" s="38">
        <f t="shared" si="9"/>
        <v>0</v>
      </c>
      <c r="BE5" s="38">
        <f t="shared" si="10"/>
        <v>0</v>
      </c>
      <c r="BF5" s="38">
        <f t="shared" si="11"/>
        <v>0</v>
      </c>
      <c r="BG5" s="38">
        <f t="shared" si="12"/>
        <v>0</v>
      </c>
      <c r="BH5" s="38">
        <f t="shared" si="13"/>
        <v>0</v>
      </c>
      <c r="BI5" s="38">
        <f t="shared" si="14"/>
        <v>0</v>
      </c>
      <c r="BJ5" s="38">
        <f>SUM(BA5:BI5)</f>
        <v>0</v>
      </c>
      <c r="BK5" s="39">
        <f t="shared" si="15"/>
        <v>0</v>
      </c>
      <c r="BL5" s="39">
        <f t="shared" si="16"/>
        <v>0</v>
      </c>
      <c r="BM5" s="39">
        <f t="shared" si="17"/>
        <v>0</v>
      </c>
      <c r="BN5" s="39">
        <f t="shared" si="18"/>
        <v>0</v>
      </c>
      <c r="BO5" s="39">
        <f t="shared" si="19"/>
        <v>0</v>
      </c>
      <c r="BP5" s="39">
        <f t="shared" si="20"/>
        <v>0</v>
      </c>
      <c r="BQ5" s="39">
        <f t="shared" si="21"/>
        <v>0</v>
      </c>
      <c r="BR5" s="39">
        <f t="shared" si="22"/>
        <v>0</v>
      </c>
      <c r="BS5" s="39">
        <f t="shared" si="23"/>
        <v>0</v>
      </c>
      <c r="BT5" s="39">
        <f t="shared" ref="BT5" si="55">SUM(BK5:BS5)</f>
        <v>0</v>
      </c>
      <c r="BU5" s="39">
        <f t="shared" si="24"/>
        <v>0</v>
      </c>
      <c r="BV5" s="39">
        <f t="shared" si="25"/>
        <v>0</v>
      </c>
      <c r="BW5" s="39">
        <f t="shared" si="26"/>
        <v>0</v>
      </c>
      <c r="BX5" s="39">
        <f t="shared" si="27"/>
        <v>0</v>
      </c>
      <c r="BY5" s="39">
        <f t="shared" si="28"/>
        <v>0</v>
      </c>
      <c r="BZ5" s="39">
        <f t="shared" si="29"/>
        <v>0</v>
      </c>
      <c r="CA5" s="39">
        <f t="shared" si="30"/>
        <v>0</v>
      </c>
      <c r="CB5" s="39">
        <f t="shared" si="31"/>
        <v>0</v>
      </c>
      <c r="CC5" s="39">
        <f t="shared" si="32"/>
        <v>0</v>
      </c>
      <c r="CD5" s="39">
        <f t="shared" ref="CD5" si="56">SUM(BU5:CC5)</f>
        <v>0</v>
      </c>
      <c r="CE5" s="39" t="str">
        <f t="shared" si="33"/>
        <v/>
      </c>
      <c r="CF5" s="39" t="str">
        <f t="shared" si="34"/>
        <v/>
      </c>
      <c r="CG5" s="39" t="str">
        <f t="shared" si="35"/>
        <v/>
      </c>
      <c r="CH5" s="39" t="str">
        <f t="shared" si="36"/>
        <v/>
      </c>
      <c r="CI5" s="39" t="str">
        <f t="shared" si="37"/>
        <v/>
      </c>
      <c r="CJ5" s="39" t="str">
        <f t="shared" si="38"/>
        <v/>
      </c>
      <c r="CK5" s="39" t="str">
        <f t="shared" si="39"/>
        <v/>
      </c>
      <c r="CL5" s="185" t="str">
        <f t="shared" si="40"/>
        <v/>
      </c>
      <c r="CM5" s="39" t="str">
        <f t="shared" si="41"/>
        <v/>
      </c>
      <c r="CN5" s="39" t="str">
        <f>IF($F5="Gross Revenue",BJ5,IF($F5="Net of COGP",#REF!,IF($F5="Area",BT5,IF($F5="Equally",CD5,""))))</f>
        <v/>
      </c>
      <c r="CP5" s="16" t="s">
        <v>26</v>
      </c>
      <c r="CQ5" s="190">
        <v>1.4500000000000001E-2</v>
      </c>
      <c r="CR5" s="187" t="s">
        <v>231</v>
      </c>
      <c r="CS5" s="188"/>
    </row>
    <row r="6" spans="1:97">
      <c r="B6" s="96"/>
      <c r="C6" s="96"/>
      <c r="D6" s="97"/>
      <c r="E6" s="99"/>
      <c r="F6" s="203"/>
      <c r="G6" s="98"/>
      <c r="H6" s="200">
        <f t="shared" si="1"/>
        <v>0</v>
      </c>
      <c r="I6" s="134">
        <f t="shared" ref="I6:I69" si="57">H6*G6</f>
        <v>0</v>
      </c>
      <c r="J6" s="44">
        <f t="shared" si="2"/>
        <v>0</v>
      </c>
      <c r="K6" s="134">
        <f t="shared" ref="K6:K69" si="58">IF(E6="",0,(H6+I6+J6)/12)</f>
        <v>0</v>
      </c>
      <c r="L6" s="100"/>
      <c r="M6" s="100"/>
      <c r="N6" s="100"/>
      <c r="O6" s="100"/>
      <c r="P6" s="100"/>
      <c r="Q6" s="100"/>
      <c r="R6" s="100"/>
      <c r="S6" s="100"/>
      <c r="T6" s="100"/>
      <c r="U6" s="100"/>
      <c r="V6" s="100"/>
      <c r="W6" s="100"/>
      <c r="AA6" s="1">
        <f t="shared" si="3"/>
        <v>0</v>
      </c>
      <c r="AB6" s="11">
        <f t="shared" si="42"/>
        <v>0</v>
      </c>
      <c r="AC6" s="11">
        <f t="shared" si="43"/>
        <v>0</v>
      </c>
      <c r="AD6" s="11">
        <f t="shared" si="44"/>
        <v>0</v>
      </c>
      <c r="AE6" s="11">
        <f t="shared" si="45"/>
        <v>0</v>
      </c>
      <c r="AF6" s="11">
        <f t="shared" si="46"/>
        <v>0</v>
      </c>
      <c r="AG6" s="11">
        <f t="shared" si="47"/>
        <v>0</v>
      </c>
      <c r="AH6" s="11">
        <f t="shared" si="48"/>
        <v>0</v>
      </c>
      <c r="AI6" s="11">
        <f t="shared" si="49"/>
        <v>0</v>
      </c>
      <c r="AJ6" s="11">
        <f t="shared" si="50"/>
        <v>0</v>
      </c>
      <c r="AK6" s="11">
        <f t="shared" si="51"/>
        <v>0</v>
      </c>
      <c r="AL6" s="11">
        <f t="shared" si="52"/>
        <v>0</v>
      </c>
      <c r="AM6" s="11">
        <f t="shared" si="53"/>
        <v>0</v>
      </c>
      <c r="AN6" s="11"/>
      <c r="AO6" s="1" t="str">
        <f t="shared" si="5"/>
        <v/>
      </c>
      <c r="AP6" s="49"/>
      <c r="AQ6" s="49"/>
      <c r="AR6" s="49"/>
      <c r="AS6" s="49"/>
      <c r="AT6" s="49"/>
      <c r="AU6" s="49"/>
      <c r="AV6" s="49"/>
      <c r="AW6" s="49"/>
      <c r="AX6" s="49"/>
      <c r="AY6" s="34">
        <f t="shared" si="54"/>
        <v>0</v>
      </c>
      <c r="AZ6" s="34"/>
      <c r="BA6" s="38">
        <f t="shared" si="6"/>
        <v>0</v>
      </c>
      <c r="BB6" s="38">
        <f t="shared" si="7"/>
        <v>0</v>
      </c>
      <c r="BC6" s="38">
        <f t="shared" si="8"/>
        <v>0</v>
      </c>
      <c r="BD6" s="38">
        <f t="shared" si="9"/>
        <v>0</v>
      </c>
      <c r="BE6" s="38">
        <f t="shared" si="10"/>
        <v>0</v>
      </c>
      <c r="BF6" s="38">
        <f t="shared" si="11"/>
        <v>0</v>
      </c>
      <c r="BG6" s="38">
        <f t="shared" si="12"/>
        <v>0</v>
      </c>
      <c r="BH6" s="38">
        <f t="shared" si="13"/>
        <v>0</v>
      </c>
      <c r="BI6" s="38">
        <f t="shared" si="14"/>
        <v>0</v>
      </c>
      <c r="BJ6" s="38">
        <f t="shared" ref="BJ6:BJ69" si="59">SUM(BA6:BI6)</f>
        <v>0</v>
      </c>
      <c r="BK6" s="39">
        <f t="shared" si="15"/>
        <v>0</v>
      </c>
      <c r="BL6" s="39">
        <f t="shared" si="16"/>
        <v>0</v>
      </c>
      <c r="BM6" s="39">
        <f t="shared" si="17"/>
        <v>0</v>
      </c>
      <c r="BN6" s="39">
        <f t="shared" si="18"/>
        <v>0</v>
      </c>
      <c r="BO6" s="39">
        <f t="shared" si="19"/>
        <v>0</v>
      </c>
      <c r="BP6" s="39">
        <f t="shared" si="20"/>
        <v>0</v>
      </c>
      <c r="BQ6" s="39">
        <f t="shared" si="21"/>
        <v>0</v>
      </c>
      <c r="BR6" s="39">
        <f t="shared" si="22"/>
        <v>0</v>
      </c>
      <c r="BS6" s="39">
        <f t="shared" si="23"/>
        <v>0</v>
      </c>
      <c r="BT6" s="39">
        <f t="shared" ref="BT6:BT69" si="60">SUM(BK6:BS6)</f>
        <v>0</v>
      </c>
      <c r="BU6" s="39">
        <f t="shared" si="24"/>
        <v>0</v>
      </c>
      <c r="BV6" s="39">
        <f t="shared" si="25"/>
        <v>0</v>
      </c>
      <c r="BW6" s="39">
        <f t="shared" si="26"/>
        <v>0</v>
      </c>
      <c r="BX6" s="39">
        <f t="shared" si="27"/>
        <v>0</v>
      </c>
      <c r="BY6" s="39">
        <f t="shared" si="28"/>
        <v>0</v>
      </c>
      <c r="BZ6" s="39">
        <f t="shared" si="29"/>
        <v>0</v>
      </c>
      <c r="CA6" s="39">
        <f t="shared" si="30"/>
        <v>0</v>
      </c>
      <c r="CB6" s="39">
        <f t="shared" si="31"/>
        <v>0</v>
      </c>
      <c r="CC6" s="39">
        <f t="shared" si="32"/>
        <v>0</v>
      </c>
      <c r="CD6" s="39">
        <f t="shared" ref="CD6:CD69" si="61">SUM(BU6:CC6)</f>
        <v>0</v>
      </c>
      <c r="CE6" s="39" t="str">
        <f t="shared" si="33"/>
        <v/>
      </c>
      <c r="CF6" s="39" t="str">
        <f t="shared" si="34"/>
        <v/>
      </c>
      <c r="CG6" s="39" t="str">
        <f t="shared" si="35"/>
        <v/>
      </c>
      <c r="CH6" s="39" t="str">
        <f t="shared" si="36"/>
        <v/>
      </c>
      <c r="CI6" s="39" t="str">
        <f t="shared" si="37"/>
        <v/>
      </c>
      <c r="CJ6" s="39" t="str">
        <f t="shared" si="38"/>
        <v/>
      </c>
      <c r="CK6" s="39" t="str">
        <f t="shared" si="39"/>
        <v/>
      </c>
      <c r="CL6" s="39" t="str">
        <f t="shared" si="40"/>
        <v/>
      </c>
      <c r="CM6" s="39" t="str">
        <f t="shared" si="41"/>
        <v/>
      </c>
      <c r="CN6" s="39" t="str">
        <f>IF($F6="Gross Revenue",BJ6,IF($F6="Net of COGP",#REF!,IF($F6="Area",BT6,IF($F6="Equally",CD6,""))))</f>
        <v/>
      </c>
      <c r="CP6" s="16" t="s">
        <v>27</v>
      </c>
      <c r="CQ6" s="190">
        <v>0.06</v>
      </c>
      <c r="CR6" s="191">
        <v>7000</v>
      </c>
      <c r="CS6" s="189">
        <f>CQ6*CR6</f>
        <v>420</v>
      </c>
    </row>
    <row r="7" spans="1:97">
      <c r="B7" s="96"/>
      <c r="C7" s="96"/>
      <c r="D7" s="97"/>
      <c r="E7" s="99"/>
      <c r="F7" s="203"/>
      <c r="G7" s="98"/>
      <c r="H7" s="200">
        <f t="shared" si="1"/>
        <v>0</v>
      </c>
      <c r="I7" s="134">
        <f t="shared" si="57"/>
        <v>0</v>
      </c>
      <c r="J7" s="44">
        <f t="shared" si="2"/>
        <v>0</v>
      </c>
      <c r="K7" s="134">
        <f t="shared" si="58"/>
        <v>0</v>
      </c>
      <c r="L7" s="100"/>
      <c r="M7" s="100"/>
      <c r="N7" s="100"/>
      <c r="O7" s="100"/>
      <c r="P7" s="100"/>
      <c r="Q7" s="100"/>
      <c r="R7" s="100"/>
      <c r="S7" s="100"/>
      <c r="T7" s="100"/>
      <c r="U7" s="100"/>
      <c r="V7" s="100"/>
      <c r="W7" s="100"/>
      <c r="AA7" s="1">
        <f t="shared" si="3"/>
        <v>0</v>
      </c>
      <c r="AB7" s="11">
        <f t="shared" si="42"/>
        <v>0</v>
      </c>
      <c r="AC7" s="11">
        <f t="shared" si="43"/>
        <v>0</v>
      </c>
      <c r="AD7" s="11">
        <f t="shared" si="44"/>
        <v>0</v>
      </c>
      <c r="AE7" s="11">
        <f t="shared" si="45"/>
        <v>0</v>
      </c>
      <c r="AF7" s="11">
        <f t="shared" si="46"/>
        <v>0</v>
      </c>
      <c r="AG7" s="11">
        <f t="shared" si="47"/>
        <v>0</v>
      </c>
      <c r="AH7" s="11">
        <f t="shared" si="48"/>
        <v>0</v>
      </c>
      <c r="AI7" s="11">
        <f t="shared" si="49"/>
        <v>0</v>
      </c>
      <c r="AJ7" s="11">
        <f t="shared" si="50"/>
        <v>0</v>
      </c>
      <c r="AK7" s="11">
        <f t="shared" si="51"/>
        <v>0</v>
      </c>
      <c r="AL7" s="11">
        <f t="shared" si="52"/>
        <v>0</v>
      </c>
      <c r="AM7" s="11">
        <f t="shared" si="53"/>
        <v>0</v>
      </c>
      <c r="AN7" s="11"/>
      <c r="AO7" s="1" t="str">
        <f t="shared" si="5"/>
        <v/>
      </c>
      <c r="AP7" s="49"/>
      <c r="AQ7" s="49"/>
      <c r="AR7" s="49"/>
      <c r="AS7" s="49"/>
      <c r="AT7" s="49"/>
      <c r="AU7" s="49"/>
      <c r="AV7" s="49"/>
      <c r="AW7" s="49"/>
      <c r="AX7" s="49"/>
      <c r="AY7" s="34">
        <f t="shared" si="54"/>
        <v>0</v>
      </c>
      <c r="AZ7" s="34"/>
      <c r="BA7" s="38">
        <f t="shared" si="6"/>
        <v>0</v>
      </c>
      <c r="BB7" s="38">
        <f t="shared" si="7"/>
        <v>0</v>
      </c>
      <c r="BC7" s="38">
        <f t="shared" si="8"/>
        <v>0</v>
      </c>
      <c r="BD7" s="38">
        <f t="shared" si="9"/>
        <v>0</v>
      </c>
      <c r="BE7" s="38">
        <f t="shared" si="10"/>
        <v>0</v>
      </c>
      <c r="BF7" s="38">
        <f t="shared" si="11"/>
        <v>0</v>
      </c>
      <c r="BG7" s="38">
        <f t="shared" si="12"/>
        <v>0</v>
      </c>
      <c r="BH7" s="38">
        <f t="shared" si="13"/>
        <v>0</v>
      </c>
      <c r="BI7" s="38">
        <f t="shared" si="14"/>
        <v>0</v>
      </c>
      <c r="BJ7" s="38">
        <f t="shared" si="59"/>
        <v>0</v>
      </c>
      <c r="BK7" s="39">
        <f t="shared" si="15"/>
        <v>0</v>
      </c>
      <c r="BL7" s="39">
        <f t="shared" si="16"/>
        <v>0</v>
      </c>
      <c r="BM7" s="39">
        <f t="shared" si="17"/>
        <v>0</v>
      </c>
      <c r="BN7" s="39">
        <f t="shared" si="18"/>
        <v>0</v>
      </c>
      <c r="BO7" s="39">
        <f t="shared" si="19"/>
        <v>0</v>
      </c>
      <c r="BP7" s="39">
        <f t="shared" si="20"/>
        <v>0</v>
      </c>
      <c r="BQ7" s="39">
        <f t="shared" si="21"/>
        <v>0</v>
      </c>
      <c r="BR7" s="39">
        <f t="shared" si="22"/>
        <v>0</v>
      </c>
      <c r="BS7" s="39">
        <f t="shared" si="23"/>
        <v>0</v>
      </c>
      <c r="BT7" s="39">
        <f t="shared" si="60"/>
        <v>0</v>
      </c>
      <c r="BU7" s="39">
        <f t="shared" si="24"/>
        <v>0</v>
      </c>
      <c r="BV7" s="39">
        <f t="shared" si="25"/>
        <v>0</v>
      </c>
      <c r="BW7" s="39">
        <f t="shared" si="26"/>
        <v>0</v>
      </c>
      <c r="BX7" s="39">
        <f t="shared" si="27"/>
        <v>0</v>
      </c>
      <c r="BY7" s="39">
        <f t="shared" si="28"/>
        <v>0</v>
      </c>
      <c r="BZ7" s="39">
        <f t="shared" si="29"/>
        <v>0</v>
      </c>
      <c r="CA7" s="39">
        <f t="shared" si="30"/>
        <v>0</v>
      </c>
      <c r="CB7" s="39">
        <f t="shared" si="31"/>
        <v>0</v>
      </c>
      <c r="CC7" s="39">
        <f t="shared" si="32"/>
        <v>0</v>
      </c>
      <c r="CD7" s="39">
        <f t="shared" si="61"/>
        <v>0</v>
      </c>
      <c r="CE7" s="39" t="str">
        <f t="shared" si="33"/>
        <v/>
      </c>
      <c r="CF7" s="39" t="str">
        <f t="shared" si="34"/>
        <v/>
      </c>
      <c r="CG7" s="39" t="str">
        <f t="shared" si="35"/>
        <v/>
      </c>
      <c r="CH7" s="39" t="str">
        <f t="shared" si="36"/>
        <v/>
      </c>
      <c r="CI7" s="39" t="str">
        <f t="shared" si="37"/>
        <v/>
      </c>
      <c r="CJ7" s="39" t="str">
        <f t="shared" si="38"/>
        <v/>
      </c>
      <c r="CK7" s="39" t="str">
        <f t="shared" si="39"/>
        <v/>
      </c>
      <c r="CL7" s="39" t="str">
        <f t="shared" si="40"/>
        <v/>
      </c>
      <c r="CM7" s="39" t="str">
        <f t="shared" si="41"/>
        <v/>
      </c>
      <c r="CN7" s="39" t="str">
        <f>IF($F7="Gross Revenue",BJ7,IF($F7="Net of COGP",#REF!,IF($F7="Area",BT7,IF($F7="Equally",CD7,""))))</f>
        <v/>
      </c>
      <c r="CP7" s="16" t="s">
        <v>29</v>
      </c>
      <c r="CQ7" s="190">
        <v>1.2500000000000001E-2</v>
      </c>
      <c r="CR7" s="191">
        <v>24000</v>
      </c>
      <c r="CS7" s="189">
        <f>CQ7*CR7</f>
        <v>300</v>
      </c>
    </row>
    <row r="8" spans="1:97">
      <c r="B8" s="96"/>
      <c r="C8" s="96"/>
      <c r="D8" s="97"/>
      <c r="E8" s="99"/>
      <c r="F8" s="203"/>
      <c r="G8" s="98"/>
      <c r="H8" s="200">
        <f t="shared" si="1"/>
        <v>0</v>
      </c>
      <c r="I8" s="134">
        <f t="shared" si="57"/>
        <v>0</v>
      </c>
      <c r="J8" s="44">
        <f t="shared" si="2"/>
        <v>0</v>
      </c>
      <c r="K8" s="134">
        <f t="shared" si="58"/>
        <v>0</v>
      </c>
      <c r="L8" s="100"/>
      <c r="M8" s="100"/>
      <c r="N8" s="100"/>
      <c r="O8" s="100"/>
      <c r="P8" s="100"/>
      <c r="Q8" s="100"/>
      <c r="R8" s="100"/>
      <c r="S8" s="100"/>
      <c r="T8" s="100"/>
      <c r="U8" s="100"/>
      <c r="V8" s="100"/>
      <c r="W8" s="100"/>
      <c r="AA8" s="1">
        <f t="shared" si="3"/>
        <v>0</v>
      </c>
      <c r="AB8" s="11">
        <f t="shared" si="42"/>
        <v>0</v>
      </c>
      <c r="AC8" s="11">
        <f t="shared" si="43"/>
        <v>0</v>
      </c>
      <c r="AD8" s="11">
        <f t="shared" si="44"/>
        <v>0</v>
      </c>
      <c r="AE8" s="11">
        <f t="shared" si="45"/>
        <v>0</v>
      </c>
      <c r="AF8" s="11">
        <f t="shared" si="46"/>
        <v>0</v>
      </c>
      <c r="AG8" s="11">
        <f t="shared" si="47"/>
        <v>0</v>
      </c>
      <c r="AH8" s="11">
        <f t="shared" si="48"/>
        <v>0</v>
      </c>
      <c r="AI8" s="11">
        <f t="shared" si="49"/>
        <v>0</v>
      </c>
      <c r="AJ8" s="11">
        <f t="shared" si="50"/>
        <v>0</v>
      </c>
      <c r="AK8" s="11">
        <f t="shared" si="51"/>
        <v>0</v>
      </c>
      <c r="AL8" s="11">
        <f t="shared" si="52"/>
        <v>0</v>
      </c>
      <c r="AM8" s="11">
        <f t="shared" si="53"/>
        <v>0</v>
      </c>
      <c r="AN8" s="11"/>
      <c r="AO8" s="1" t="str">
        <f t="shared" si="5"/>
        <v/>
      </c>
      <c r="AP8" s="49"/>
      <c r="AQ8" s="49"/>
      <c r="AR8" s="49"/>
      <c r="AS8" s="49"/>
      <c r="AT8" s="49"/>
      <c r="AU8" s="49"/>
      <c r="AV8" s="49"/>
      <c r="AW8" s="49"/>
      <c r="AX8" s="49"/>
      <c r="AY8" s="34">
        <f t="shared" si="54"/>
        <v>0</v>
      </c>
      <c r="AZ8" s="34"/>
      <c r="BA8" s="38">
        <f t="shared" si="6"/>
        <v>0</v>
      </c>
      <c r="BB8" s="38">
        <f t="shared" si="7"/>
        <v>0</v>
      </c>
      <c r="BC8" s="38">
        <f t="shared" si="8"/>
        <v>0</v>
      </c>
      <c r="BD8" s="38">
        <f t="shared" si="9"/>
        <v>0</v>
      </c>
      <c r="BE8" s="38">
        <f t="shared" si="10"/>
        <v>0</v>
      </c>
      <c r="BF8" s="38">
        <f t="shared" si="11"/>
        <v>0</v>
      </c>
      <c r="BG8" s="38">
        <f t="shared" si="12"/>
        <v>0</v>
      </c>
      <c r="BH8" s="38">
        <f t="shared" si="13"/>
        <v>0</v>
      </c>
      <c r="BI8" s="38">
        <f t="shared" si="14"/>
        <v>0</v>
      </c>
      <c r="BJ8" s="38">
        <f t="shared" si="59"/>
        <v>0</v>
      </c>
      <c r="BK8" s="39">
        <f t="shared" si="15"/>
        <v>0</v>
      </c>
      <c r="BL8" s="39">
        <f t="shared" si="16"/>
        <v>0</v>
      </c>
      <c r="BM8" s="39">
        <f t="shared" si="17"/>
        <v>0</v>
      </c>
      <c r="BN8" s="39">
        <f t="shared" si="18"/>
        <v>0</v>
      </c>
      <c r="BO8" s="39">
        <f t="shared" si="19"/>
        <v>0</v>
      </c>
      <c r="BP8" s="39">
        <f t="shared" si="20"/>
        <v>0</v>
      </c>
      <c r="BQ8" s="39">
        <f t="shared" si="21"/>
        <v>0</v>
      </c>
      <c r="BR8" s="39">
        <f t="shared" si="22"/>
        <v>0</v>
      </c>
      <c r="BS8" s="39">
        <f t="shared" si="23"/>
        <v>0</v>
      </c>
      <c r="BT8" s="39">
        <f t="shared" si="60"/>
        <v>0</v>
      </c>
      <c r="BU8" s="39">
        <f t="shared" si="24"/>
        <v>0</v>
      </c>
      <c r="BV8" s="39">
        <f t="shared" si="25"/>
        <v>0</v>
      </c>
      <c r="BW8" s="39">
        <f t="shared" si="26"/>
        <v>0</v>
      </c>
      <c r="BX8" s="39">
        <f t="shared" si="27"/>
        <v>0</v>
      </c>
      <c r="BY8" s="39">
        <f t="shared" si="28"/>
        <v>0</v>
      </c>
      <c r="BZ8" s="39">
        <f t="shared" si="29"/>
        <v>0</v>
      </c>
      <c r="CA8" s="39">
        <f t="shared" si="30"/>
        <v>0</v>
      </c>
      <c r="CB8" s="39">
        <f t="shared" si="31"/>
        <v>0</v>
      </c>
      <c r="CC8" s="39">
        <f t="shared" si="32"/>
        <v>0</v>
      </c>
      <c r="CD8" s="39">
        <f t="shared" si="61"/>
        <v>0</v>
      </c>
      <c r="CE8" s="39" t="str">
        <f t="shared" si="33"/>
        <v/>
      </c>
      <c r="CF8" s="39" t="str">
        <f t="shared" si="34"/>
        <v/>
      </c>
      <c r="CG8" s="39" t="str">
        <f t="shared" si="35"/>
        <v/>
      </c>
      <c r="CH8" s="39" t="str">
        <f t="shared" si="36"/>
        <v/>
      </c>
      <c r="CI8" s="39" t="str">
        <f t="shared" si="37"/>
        <v/>
      </c>
      <c r="CJ8" s="39" t="str">
        <f t="shared" si="38"/>
        <v/>
      </c>
      <c r="CK8" s="39" t="str">
        <f t="shared" si="39"/>
        <v/>
      </c>
      <c r="CL8" s="39" t="str">
        <f t="shared" si="40"/>
        <v/>
      </c>
      <c r="CM8" s="39" t="str">
        <f t="shared" si="41"/>
        <v/>
      </c>
      <c r="CN8" s="39" t="str">
        <f>IF($F8="Gross Revenue",BJ8,IF($F8="Net of COGP",#REF!,IF($F8="Area",BT8,IF($F8="Equally",CD8,""))))</f>
        <v/>
      </c>
    </row>
    <row r="9" spans="1:97">
      <c r="B9" s="96"/>
      <c r="C9" s="96"/>
      <c r="D9" s="97"/>
      <c r="E9" s="99"/>
      <c r="F9" s="203"/>
      <c r="G9" s="98"/>
      <c r="H9" s="200">
        <f t="shared" si="1"/>
        <v>0</v>
      </c>
      <c r="I9" s="134">
        <f t="shared" si="57"/>
        <v>0</v>
      </c>
      <c r="J9" s="44">
        <f t="shared" si="2"/>
        <v>0</v>
      </c>
      <c r="K9" s="134">
        <f t="shared" si="58"/>
        <v>0</v>
      </c>
      <c r="L9" s="100"/>
      <c r="M9" s="100"/>
      <c r="N9" s="100"/>
      <c r="O9" s="100"/>
      <c r="P9" s="100"/>
      <c r="Q9" s="100"/>
      <c r="R9" s="100"/>
      <c r="S9" s="100"/>
      <c r="T9" s="100"/>
      <c r="U9" s="100"/>
      <c r="V9" s="100"/>
      <c r="W9" s="100"/>
      <c r="Y9" s="4" t="s">
        <v>233</v>
      </c>
      <c r="AA9" s="1">
        <f t="shared" si="3"/>
        <v>0</v>
      </c>
      <c r="AB9" s="11">
        <f t="shared" si="42"/>
        <v>0</v>
      </c>
      <c r="AC9" s="11">
        <f t="shared" si="43"/>
        <v>0</v>
      </c>
      <c r="AD9" s="11">
        <f t="shared" si="44"/>
        <v>0</v>
      </c>
      <c r="AE9" s="11">
        <f t="shared" si="45"/>
        <v>0</v>
      </c>
      <c r="AF9" s="11">
        <f t="shared" si="46"/>
        <v>0</v>
      </c>
      <c r="AG9" s="11">
        <f t="shared" si="47"/>
        <v>0</v>
      </c>
      <c r="AH9" s="11">
        <f t="shared" si="48"/>
        <v>0</v>
      </c>
      <c r="AI9" s="11">
        <f t="shared" si="49"/>
        <v>0</v>
      </c>
      <c r="AJ9" s="11">
        <f t="shared" si="50"/>
        <v>0</v>
      </c>
      <c r="AK9" s="11">
        <f t="shared" si="51"/>
        <v>0</v>
      </c>
      <c r="AL9" s="11">
        <f t="shared" si="52"/>
        <v>0</v>
      </c>
      <c r="AM9" s="11">
        <f t="shared" si="53"/>
        <v>0</v>
      </c>
      <c r="AN9" s="11"/>
      <c r="AO9" s="1" t="str">
        <f t="shared" si="5"/>
        <v/>
      </c>
      <c r="AP9" s="49"/>
      <c r="AQ9" s="49"/>
      <c r="AR9" s="49"/>
      <c r="AS9" s="49"/>
      <c r="AT9" s="49"/>
      <c r="AU9" s="49"/>
      <c r="AV9" s="49"/>
      <c r="AW9" s="49"/>
      <c r="AX9" s="49"/>
      <c r="AY9" s="34">
        <f t="shared" si="54"/>
        <v>0</v>
      </c>
      <c r="AZ9" s="34"/>
      <c r="BA9" s="38">
        <f t="shared" si="6"/>
        <v>0</v>
      </c>
      <c r="BB9" s="38">
        <f t="shared" si="7"/>
        <v>0</v>
      </c>
      <c r="BC9" s="38">
        <f t="shared" si="8"/>
        <v>0</v>
      </c>
      <c r="BD9" s="38">
        <f t="shared" si="9"/>
        <v>0</v>
      </c>
      <c r="BE9" s="38">
        <f t="shared" si="10"/>
        <v>0</v>
      </c>
      <c r="BF9" s="38">
        <f t="shared" si="11"/>
        <v>0</v>
      </c>
      <c r="BG9" s="38">
        <f t="shared" si="12"/>
        <v>0</v>
      </c>
      <c r="BH9" s="38">
        <f t="shared" si="13"/>
        <v>0</v>
      </c>
      <c r="BI9" s="38">
        <f t="shared" si="14"/>
        <v>0</v>
      </c>
      <c r="BJ9" s="38">
        <f t="shared" si="59"/>
        <v>0</v>
      </c>
      <c r="BK9" s="39">
        <f t="shared" si="15"/>
        <v>0</v>
      </c>
      <c r="BL9" s="39">
        <f t="shared" si="16"/>
        <v>0</v>
      </c>
      <c r="BM9" s="39">
        <f t="shared" si="17"/>
        <v>0</v>
      </c>
      <c r="BN9" s="39">
        <f t="shared" si="18"/>
        <v>0</v>
      </c>
      <c r="BO9" s="39">
        <f t="shared" si="19"/>
        <v>0</v>
      </c>
      <c r="BP9" s="39">
        <f t="shared" si="20"/>
        <v>0</v>
      </c>
      <c r="BQ9" s="39">
        <f t="shared" si="21"/>
        <v>0</v>
      </c>
      <c r="BR9" s="39">
        <f t="shared" si="22"/>
        <v>0</v>
      </c>
      <c r="BS9" s="39">
        <f t="shared" si="23"/>
        <v>0</v>
      </c>
      <c r="BT9" s="39">
        <f t="shared" si="60"/>
        <v>0</v>
      </c>
      <c r="BU9" s="39">
        <f t="shared" si="24"/>
        <v>0</v>
      </c>
      <c r="BV9" s="39">
        <f t="shared" si="25"/>
        <v>0</v>
      </c>
      <c r="BW9" s="39">
        <f t="shared" si="26"/>
        <v>0</v>
      </c>
      <c r="BX9" s="39">
        <f t="shared" si="27"/>
        <v>0</v>
      </c>
      <c r="BY9" s="39">
        <f t="shared" si="28"/>
        <v>0</v>
      </c>
      <c r="BZ9" s="39">
        <f t="shared" si="29"/>
        <v>0</v>
      </c>
      <c r="CA9" s="39">
        <f t="shared" si="30"/>
        <v>0</v>
      </c>
      <c r="CB9" s="39">
        <f t="shared" si="31"/>
        <v>0</v>
      </c>
      <c r="CC9" s="39">
        <f t="shared" si="32"/>
        <v>0</v>
      </c>
      <c r="CD9" s="39">
        <f t="shared" si="61"/>
        <v>0</v>
      </c>
      <c r="CE9" s="39" t="str">
        <f t="shared" si="33"/>
        <v/>
      </c>
      <c r="CF9" s="39" t="str">
        <f t="shared" si="34"/>
        <v/>
      </c>
      <c r="CG9" s="39" t="str">
        <f t="shared" si="35"/>
        <v/>
      </c>
      <c r="CH9" s="39" t="str">
        <f t="shared" si="36"/>
        <v/>
      </c>
      <c r="CI9" s="39" t="str">
        <f t="shared" si="37"/>
        <v/>
      </c>
      <c r="CJ9" s="39" t="str">
        <f t="shared" si="38"/>
        <v/>
      </c>
      <c r="CK9" s="39" t="str">
        <f t="shared" si="39"/>
        <v/>
      </c>
      <c r="CL9" s="39" t="str">
        <f t="shared" si="40"/>
        <v/>
      </c>
      <c r="CM9" s="39" t="str">
        <f t="shared" si="41"/>
        <v/>
      </c>
      <c r="CN9" s="39" t="str">
        <f>IF($F9="Gross Revenue",BJ9,IF($F9="Net of COGP",#REF!,IF($F9="Area",BT9,IF($F9="Equally",CD9,""))))</f>
        <v/>
      </c>
    </row>
    <row r="10" spans="1:97">
      <c r="B10" s="96"/>
      <c r="C10" s="96"/>
      <c r="D10" s="97"/>
      <c r="E10" s="99"/>
      <c r="F10" s="203"/>
      <c r="G10" s="98"/>
      <c r="H10" s="200">
        <f t="shared" si="1"/>
        <v>0</v>
      </c>
      <c r="I10" s="134">
        <f t="shared" si="57"/>
        <v>0</v>
      </c>
      <c r="J10" s="44">
        <f t="shared" si="2"/>
        <v>0</v>
      </c>
      <c r="K10" s="134">
        <f t="shared" si="58"/>
        <v>0</v>
      </c>
      <c r="L10" s="100"/>
      <c r="M10" s="100"/>
      <c r="N10" s="100"/>
      <c r="O10" s="100"/>
      <c r="P10" s="100"/>
      <c r="Q10" s="100"/>
      <c r="R10" s="100"/>
      <c r="S10" s="100"/>
      <c r="T10" s="100"/>
      <c r="U10" s="100"/>
      <c r="V10" s="100"/>
      <c r="W10" s="100"/>
      <c r="Y10" s="4" t="s">
        <v>234</v>
      </c>
      <c r="AA10" s="1">
        <f t="shared" si="3"/>
        <v>0</v>
      </c>
      <c r="AB10" s="11">
        <f t="shared" si="42"/>
        <v>0</v>
      </c>
      <c r="AC10" s="11">
        <f t="shared" si="43"/>
        <v>0</v>
      </c>
      <c r="AD10" s="11">
        <f t="shared" si="44"/>
        <v>0</v>
      </c>
      <c r="AE10" s="11">
        <f t="shared" si="45"/>
        <v>0</v>
      </c>
      <c r="AF10" s="11">
        <f t="shared" si="46"/>
        <v>0</v>
      </c>
      <c r="AG10" s="11">
        <f t="shared" si="47"/>
        <v>0</v>
      </c>
      <c r="AH10" s="11">
        <f t="shared" si="48"/>
        <v>0</v>
      </c>
      <c r="AI10" s="11">
        <f t="shared" si="49"/>
        <v>0</v>
      </c>
      <c r="AJ10" s="11">
        <f t="shared" si="50"/>
        <v>0</v>
      </c>
      <c r="AK10" s="11">
        <f t="shared" si="51"/>
        <v>0</v>
      </c>
      <c r="AL10" s="11">
        <f t="shared" si="52"/>
        <v>0</v>
      </c>
      <c r="AM10" s="11">
        <f t="shared" si="53"/>
        <v>0</v>
      </c>
      <c r="AN10" s="11"/>
      <c r="AO10" s="1" t="str">
        <f t="shared" si="5"/>
        <v/>
      </c>
      <c r="AP10" s="49"/>
      <c r="AQ10" s="49"/>
      <c r="AR10" s="49"/>
      <c r="AS10" s="49"/>
      <c r="AT10" s="49"/>
      <c r="AU10" s="49"/>
      <c r="AV10" s="49"/>
      <c r="AW10" s="49"/>
      <c r="AX10" s="49"/>
      <c r="AY10" s="34">
        <f t="shared" si="54"/>
        <v>0</v>
      </c>
      <c r="AZ10" s="34"/>
      <c r="BA10" s="38">
        <f t="shared" si="6"/>
        <v>0</v>
      </c>
      <c r="BB10" s="38">
        <f t="shared" si="7"/>
        <v>0</v>
      </c>
      <c r="BC10" s="38">
        <f t="shared" si="8"/>
        <v>0</v>
      </c>
      <c r="BD10" s="38">
        <f t="shared" si="9"/>
        <v>0</v>
      </c>
      <c r="BE10" s="38">
        <f t="shared" si="10"/>
        <v>0</v>
      </c>
      <c r="BF10" s="38">
        <f t="shared" si="11"/>
        <v>0</v>
      </c>
      <c r="BG10" s="38">
        <f t="shared" si="12"/>
        <v>0</v>
      </c>
      <c r="BH10" s="38">
        <f t="shared" si="13"/>
        <v>0</v>
      </c>
      <c r="BI10" s="38">
        <f t="shared" si="14"/>
        <v>0</v>
      </c>
      <c r="BJ10" s="38">
        <f t="shared" si="59"/>
        <v>0</v>
      </c>
      <c r="BK10" s="39">
        <f t="shared" si="15"/>
        <v>0</v>
      </c>
      <c r="BL10" s="39">
        <f t="shared" si="16"/>
        <v>0</v>
      </c>
      <c r="BM10" s="39">
        <f t="shared" si="17"/>
        <v>0</v>
      </c>
      <c r="BN10" s="39">
        <f t="shared" si="18"/>
        <v>0</v>
      </c>
      <c r="BO10" s="39">
        <f t="shared" si="19"/>
        <v>0</v>
      </c>
      <c r="BP10" s="39">
        <f t="shared" si="20"/>
        <v>0</v>
      </c>
      <c r="BQ10" s="39">
        <f t="shared" si="21"/>
        <v>0</v>
      </c>
      <c r="BR10" s="39">
        <f t="shared" si="22"/>
        <v>0</v>
      </c>
      <c r="BS10" s="39">
        <f t="shared" si="23"/>
        <v>0</v>
      </c>
      <c r="BT10" s="39">
        <f t="shared" si="60"/>
        <v>0</v>
      </c>
      <c r="BU10" s="39">
        <f t="shared" si="24"/>
        <v>0</v>
      </c>
      <c r="BV10" s="39">
        <f t="shared" si="25"/>
        <v>0</v>
      </c>
      <c r="BW10" s="39">
        <f t="shared" si="26"/>
        <v>0</v>
      </c>
      <c r="BX10" s="39">
        <f t="shared" si="27"/>
        <v>0</v>
      </c>
      <c r="BY10" s="39">
        <f t="shared" si="28"/>
        <v>0</v>
      </c>
      <c r="BZ10" s="39">
        <f t="shared" si="29"/>
        <v>0</v>
      </c>
      <c r="CA10" s="39">
        <f t="shared" si="30"/>
        <v>0</v>
      </c>
      <c r="CB10" s="39">
        <f t="shared" si="31"/>
        <v>0</v>
      </c>
      <c r="CC10" s="39">
        <f t="shared" si="32"/>
        <v>0</v>
      </c>
      <c r="CD10" s="39">
        <f t="shared" si="61"/>
        <v>0</v>
      </c>
      <c r="CE10" s="39" t="str">
        <f t="shared" si="33"/>
        <v/>
      </c>
      <c r="CF10" s="39" t="str">
        <f t="shared" si="34"/>
        <v/>
      </c>
      <c r="CG10" s="39" t="str">
        <f t="shared" si="35"/>
        <v/>
      </c>
      <c r="CH10" s="39" t="str">
        <f t="shared" si="36"/>
        <v/>
      </c>
      <c r="CI10" s="39" t="str">
        <f t="shared" si="37"/>
        <v/>
      </c>
      <c r="CJ10" s="39" t="str">
        <f t="shared" si="38"/>
        <v/>
      </c>
      <c r="CK10" s="39" t="str">
        <f t="shared" si="39"/>
        <v/>
      </c>
      <c r="CL10" s="39" t="str">
        <f t="shared" si="40"/>
        <v/>
      </c>
      <c r="CM10" s="39" t="str">
        <f t="shared" si="41"/>
        <v/>
      </c>
      <c r="CN10" s="39" t="str">
        <f>IF($F10="Gross Revenue",BJ10,IF($F10="Net of COGP",#REF!,IF($F10="Area",BT10,IF($F10="Equally",CD10,""))))</f>
        <v/>
      </c>
    </row>
    <row r="11" spans="1:97">
      <c r="B11" s="96"/>
      <c r="C11" s="96"/>
      <c r="D11" s="97"/>
      <c r="E11" s="99"/>
      <c r="F11" s="203"/>
      <c r="G11" s="98"/>
      <c r="H11" s="200">
        <f t="shared" si="1"/>
        <v>0</v>
      </c>
      <c r="I11" s="134">
        <f t="shared" si="57"/>
        <v>0</v>
      </c>
      <c r="J11" s="44">
        <f t="shared" si="2"/>
        <v>0</v>
      </c>
      <c r="K11" s="134">
        <f t="shared" si="58"/>
        <v>0</v>
      </c>
      <c r="L11" s="100"/>
      <c r="M11" s="100"/>
      <c r="N11" s="100"/>
      <c r="O11" s="100"/>
      <c r="P11" s="100"/>
      <c r="Q11" s="100"/>
      <c r="R11" s="100"/>
      <c r="S11" s="100"/>
      <c r="T11" s="100"/>
      <c r="U11" s="100"/>
      <c r="V11" s="100"/>
      <c r="W11" s="100"/>
      <c r="Y11" s="4" t="s">
        <v>202</v>
      </c>
      <c r="AA11" s="1">
        <f t="shared" si="3"/>
        <v>0</v>
      </c>
      <c r="AB11" s="11">
        <f t="shared" si="42"/>
        <v>0</v>
      </c>
      <c r="AC11" s="11">
        <f t="shared" si="43"/>
        <v>0</v>
      </c>
      <c r="AD11" s="11">
        <f t="shared" si="44"/>
        <v>0</v>
      </c>
      <c r="AE11" s="11">
        <f t="shared" si="45"/>
        <v>0</v>
      </c>
      <c r="AF11" s="11">
        <f t="shared" si="46"/>
        <v>0</v>
      </c>
      <c r="AG11" s="11">
        <f t="shared" si="47"/>
        <v>0</v>
      </c>
      <c r="AH11" s="11">
        <f t="shared" si="48"/>
        <v>0</v>
      </c>
      <c r="AI11" s="11">
        <f t="shared" si="49"/>
        <v>0</v>
      </c>
      <c r="AJ11" s="11">
        <f t="shared" si="50"/>
        <v>0</v>
      </c>
      <c r="AK11" s="11">
        <f t="shared" si="51"/>
        <v>0</v>
      </c>
      <c r="AL11" s="11">
        <f t="shared" si="52"/>
        <v>0</v>
      </c>
      <c r="AM11" s="11">
        <f t="shared" si="53"/>
        <v>0</v>
      </c>
      <c r="AN11" s="11"/>
      <c r="AO11" s="1" t="str">
        <f t="shared" si="5"/>
        <v/>
      </c>
      <c r="AP11" s="49"/>
      <c r="AQ11" s="49"/>
      <c r="AR11" s="49"/>
      <c r="AS11" s="49"/>
      <c r="AT11" s="49"/>
      <c r="AU11" s="49"/>
      <c r="AV11" s="49"/>
      <c r="AW11" s="49"/>
      <c r="AX11" s="49"/>
      <c r="AY11" s="34">
        <f t="shared" si="54"/>
        <v>0</v>
      </c>
      <c r="AZ11" s="34"/>
      <c r="BA11" s="38">
        <f t="shared" si="6"/>
        <v>0</v>
      </c>
      <c r="BB11" s="38">
        <f t="shared" si="7"/>
        <v>0</v>
      </c>
      <c r="BC11" s="38">
        <f t="shared" si="8"/>
        <v>0</v>
      </c>
      <c r="BD11" s="38">
        <f t="shared" si="9"/>
        <v>0</v>
      </c>
      <c r="BE11" s="38">
        <f t="shared" si="10"/>
        <v>0</v>
      </c>
      <c r="BF11" s="38">
        <f t="shared" si="11"/>
        <v>0</v>
      </c>
      <c r="BG11" s="38">
        <f t="shared" si="12"/>
        <v>0</v>
      </c>
      <c r="BH11" s="38">
        <f t="shared" si="13"/>
        <v>0</v>
      </c>
      <c r="BI11" s="38">
        <f t="shared" si="14"/>
        <v>0</v>
      </c>
      <c r="BJ11" s="38">
        <f t="shared" si="59"/>
        <v>0</v>
      </c>
      <c r="BK11" s="39">
        <f t="shared" si="15"/>
        <v>0</v>
      </c>
      <c r="BL11" s="39">
        <f t="shared" si="16"/>
        <v>0</v>
      </c>
      <c r="BM11" s="39">
        <f t="shared" si="17"/>
        <v>0</v>
      </c>
      <c r="BN11" s="39">
        <f t="shared" si="18"/>
        <v>0</v>
      </c>
      <c r="BO11" s="39">
        <f t="shared" si="19"/>
        <v>0</v>
      </c>
      <c r="BP11" s="39">
        <f t="shared" si="20"/>
        <v>0</v>
      </c>
      <c r="BQ11" s="39">
        <f t="shared" si="21"/>
        <v>0</v>
      </c>
      <c r="BR11" s="39">
        <f t="shared" si="22"/>
        <v>0</v>
      </c>
      <c r="BS11" s="39">
        <f t="shared" si="23"/>
        <v>0</v>
      </c>
      <c r="BT11" s="39">
        <f t="shared" si="60"/>
        <v>0</v>
      </c>
      <c r="BU11" s="39">
        <f t="shared" si="24"/>
        <v>0</v>
      </c>
      <c r="BV11" s="39">
        <f t="shared" si="25"/>
        <v>0</v>
      </c>
      <c r="BW11" s="39">
        <f t="shared" si="26"/>
        <v>0</v>
      </c>
      <c r="BX11" s="39">
        <f t="shared" si="27"/>
        <v>0</v>
      </c>
      <c r="BY11" s="39">
        <f t="shared" si="28"/>
        <v>0</v>
      </c>
      <c r="BZ11" s="39">
        <f t="shared" si="29"/>
        <v>0</v>
      </c>
      <c r="CA11" s="39">
        <f t="shared" si="30"/>
        <v>0</v>
      </c>
      <c r="CB11" s="39">
        <f t="shared" si="31"/>
        <v>0</v>
      </c>
      <c r="CC11" s="39">
        <f t="shared" si="32"/>
        <v>0</v>
      </c>
      <c r="CD11" s="39">
        <f t="shared" si="61"/>
        <v>0</v>
      </c>
      <c r="CE11" s="39" t="str">
        <f t="shared" si="33"/>
        <v/>
      </c>
      <c r="CF11" s="39" t="str">
        <f t="shared" si="34"/>
        <v/>
      </c>
      <c r="CG11" s="39" t="str">
        <f t="shared" si="35"/>
        <v/>
      </c>
      <c r="CH11" s="39" t="str">
        <f t="shared" si="36"/>
        <v/>
      </c>
      <c r="CI11" s="39" t="str">
        <f t="shared" si="37"/>
        <v/>
      </c>
      <c r="CJ11" s="39" t="str">
        <f t="shared" si="38"/>
        <v/>
      </c>
      <c r="CK11" s="39" t="str">
        <f t="shared" si="39"/>
        <v/>
      </c>
      <c r="CL11" s="39" t="str">
        <f t="shared" si="40"/>
        <v/>
      </c>
      <c r="CM11" s="39" t="str">
        <f t="shared" si="41"/>
        <v/>
      </c>
      <c r="CN11" s="39" t="str">
        <f>IF($F11="Gross Revenue",BJ11,IF($F11="Net of COGP",#REF!,IF($F11="Area",BT11,IF($F11="Equally",CD11,""))))</f>
        <v/>
      </c>
    </row>
    <row r="12" spans="1:97">
      <c r="B12" s="96"/>
      <c r="C12" s="96"/>
      <c r="D12" s="97"/>
      <c r="E12" s="99"/>
      <c r="F12" s="203"/>
      <c r="G12" s="98"/>
      <c r="H12" s="200">
        <f t="shared" si="1"/>
        <v>0</v>
      </c>
      <c r="I12" s="134">
        <f t="shared" si="57"/>
        <v>0</v>
      </c>
      <c r="J12" s="44">
        <f t="shared" si="2"/>
        <v>0</v>
      </c>
      <c r="K12" s="134">
        <f t="shared" si="58"/>
        <v>0</v>
      </c>
      <c r="L12" s="100"/>
      <c r="M12" s="100"/>
      <c r="N12" s="100"/>
      <c r="O12" s="100"/>
      <c r="P12" s="100"/>
      <c r="Q12" s="100"/>
      <c r="R12" s="100"/>
      <c r="S12" s="100"/>
      <c r="T12" s="100"/>
      <c r="U12" s="100"/>
      <c r="V12" s="100"/>
      <c r="W12" s="100"/>
      <c r="AA12" s="1">
        <f t="shared" si="3"/>
        <v>0</v>
      </c>
      <c r="AB12" s="11">
        <f t="shared" si="42"/>
        <v>0</v>
      </c>
      <c r="AC12" s="11">
        <f t="shared" si="43"/>
        <v>0</v>
      </c>
      <c r="AD12" s="11">
        <f t="shared" si="44"/>
        <v>0</v>
      </c>
      <c r="AE12" s="11">
        <f t="shared" si="45"/>
        <v>0</v>
      </c>
      <c r="AF12" s="11">
        <f t="shared" si="46"/>
        <v>0</v>
      </c>
      <c r="AG12" s="11">
        <f t="shared" si="47"/>
        <v>0</v>
      </c>
      <c r="AH12" s="11">
        <f t="shared" si="48"/>
        <v>0</v>
      </c>
      <c r="AI12" s="11">
        <f t="shared" si="49"/>
        <v>0</v>
      </c>
      <c r="AJ12" s="11">
        <f t="shared" si="50"/>
        <v>0</v>
      </c>
      <c r="AK12" s="11">
        <f t="shared" si="51"/>
        <v>0</v>
      </c>
      <c r="AL12" s="11">
        <f t="shared" si="52"/>
        <v>0</v>
      </c>
      <c r="AM12" s="11">
        <f t="shared" si="53"/>
        <v>0</v>
      </c>
      <c r="AN12" s="11"/>
      <c r="AO12" s="1" t="str">
        <f t="shared" si="5"/>
        <v/>
      </c>
      <c r="AP12" s="49"/>
      <c r="AQ12" s="49"/>
      <c r="AR12" s="49"/>
      <c r="AS12" s="49"/>
      <c r="AT12" s="49"/>
      <c r="AU12" s="49"/>
      <c r="AV12" s="49"/>
      <c r="AW12" s="49"/>
      <c r="AX12" s="49"/>
      <c r="AY12" s="34">
        <f t="shared" si="54"/>
        <v>0</v>
      </c>
      <c r="AZ12" s="34"/>
      <c r="BA12" s="38">
        <f t="shared" si="6"/>
        <v>0</v>
      </c>
      <c r="BB12" s="38">
        <f t="shared" si="7"/>
        <v>0</v>
      </c>
      <c r="BC12" s="38">
        <f t="shared" si="8"/>
        <v>0</v>
      </c>
      <c r="BD12" s="38">
        <f t="shared" si="9"/>
        <v>0</v>
      </c>
      <c r="BE12" s="38">
        <f t="shared" si="10"/>
        <v>0</v>
      </c>
      <c r="BF12" s="38">
        <f t="shared" si="11"/>
        <v>0</v>
      </c>
      <c r="BG12" s="38">
        <f t="shared" si="12"/>
        <v>0</v>
      </c>
      <c r="BH12" s="38">
        <f t="shared" si="13"/>
        <v>0</v>
      </c>
      <c r="BI12" s="38">
        <f t="shared" si="14"/>
        <v>0</v>
      </c>
      <c r="BJ12" s="38">
        <f t="shared" si="59"/>
        <v>0</v>
      </c>
      <c r="BK12" s="39">
        <f t="shared" si="15"/>
        <v>0</v>
      </c>
      <c r="BL12" s="39">
        <f t="shared" si="16"/>
        <v>0</v>
      </c>
      <c r="BM12" s="39">
        <f t="shared" si="17"/>
        <v>0</v>
      </c>
      <c r="BN12" s="39">
        <f t="shared" si="18"/>
        <v>0</v>
      </c>
      <c r="BO12" s="39">
        <f t="shared" si="19"/>
        <v>0</v>
      </c>
      <c r="BP12" s="39">
        <f t="shared" si="20"/>
        <v>0</v>
      </c>
      <c r="BQ12" s="39">
        <f t="shared" si="21"/>
        <v>0</v>
      </c>
      <c r="BR12" s="39">
        <f t="shared" si="22"/>
        <v>0</v>
      </c>
      <c r="BS12" s="39">
        <f t="shared" si="23"/>
        <v>0</v>
      </c>
      <c r="BT12" s="39">
        <f t="shared" si="60"/>
        <v>0</v>
      </c>
      <c r="BU12" s="39">
        <f t="shared" si="24"/>
        <v>0</v>
      </c>
      <c r="BV12" s="39">
        <f t="shared" si="25"/>
        <v>0</v>
      </c>
      <c r="BW12" s="39">
        <f t="shared" si="26"/>
        <v>0</v>
      </c>
      <c r="BX12" s="39">
        <f t="shared" si="27"/>
        <v>0</v>
      </c>
      <c r="BY12" s="39">
        <f t="shared" si="28"/>
        <v>0</v>
      </c>
      <c r="BZ12" s="39">
        <f t="shared" si="29"/>
        <v>0</v>
      </c>
      <c r="CA12" s="39">
        <f t="shared" si="30"/>
        <v>0</v>
      </c>
      <c r="CB12" s="39">
        <f t="shared" si="31"/>
        <v>0</v>
      </c>
      <c r="CC12" s="39">
        <f t="shared" si="32"/>
        <v>0</v>
      </c>
      <c r="CD12" s="39">
        <f t="shared" si="61"/>
        <v>0</v>
      </c>
      <c r="CE12" s="39" t="str">
        <f t="shared" si="33"/>
        <v/>
      </c>
      <c r="CF12" s="39" t="str">
        <f t="shared" si="34"/>
        <v/>
      </c>
      <c r="CG12" s="39" t="str">
        <f t="shared" si="35"/>
        <v/>
      </c>
      <c r="CH12" s="39" t="str">
        <f t="shared" si="36"/>
        <v/>
      </c>
      <c r="CI12" s="39" t="str">
        <f t="shared" si="37"/>
        <v/>
      </c>
      <c r="CJ12" s="39" t="str">
        <f t="shared" si="38"/>
        <v/>
      </c>
      <c r="CK12" s="39" t="str">
        <f t="shared" si="39"/>
        <v/>
      </c>
      <c r="CL12" s="39" t="str">
        <f t="shared" si="40"/>
        <v/>
      </c>
      <c r="CM12" s="39" t="str">
        <f t="shared" si="41"/>
        <v/>
      </c>
      <c r="CN12" s="39" t="str">
        <f>IF($F12="Gross Revenue",BJ12,IF($F12="Net of COGP",#REF!,IF($F12="Area",BT12,IF($F12="Equally",CD12,""))))</f>
        <v/>
      </c>
    </row>
    <row r="13" spans="1:97">
      <c r="B13" s="96"/>
      <c r="C13" s="96"/>
      <c r="D13" s="97"/>
      <c r="E13" s="99"/>
      <c r="F13" s="203"/>
      <c r="G13" s="98"/>
      <c r="H13" s="200">
        <f t="shared" si="1"/>
        <v>0</v>
      </c>
      <c r="I13" s="134">
        <f t="shared" si="57"/>
        <v>0</v>
      </c>
      <c r="J13" s="44">
        <f t="shared" si="2"/>
        <v>0</v>
      </c>
      <c r="K13" s="134">
        <f t="shared" si="58"/>
        <v>0</v>
      </c>
      <c r="L13" s="100"/>
      <c r="M13" s="100"/>
      <c r="N13" s="100"/>
      <c r="O13" s="100"/>
      <c r="P13" s="100"/>
      <c r="Q13" s="100"/>
      <c r="R13" s="100"/>
      <c r="S13" s="100"/>
      <c r="T13" s="100"/>
      <c r="U13" s="100"/>
      <c r="V13" s="100"/>
      <c r="W13" s="100"/>
      <c r="AA13" s="1">
        <f t="shared" si="3"/>
        <v>0</v>
      </c>
      <c r="AB13" s="11">
        <f t="shared" si="42"/>
        <v>0</v>
      </c>
      <c r="AC13" s="11">
        <f t="shared" si="43"/>
        <v>0</v>
      </c>
      <c r="AD13" s="11">
        <f t="shared" si="44"/>
        <v>0</v>
      </c>
      <c r="AE13" s="11">
        <f t="shared" si="45"/>
        <v>0</v>
      </c>
      <c r="AF13" s="11">
        <f t="shared" si="46"/>
        <v>0</v>
      </c>
      <c r="AG13" s="11">
        <f t="shared" si="47"/>
        <v>0</v>
      </c>
      <c r="AH13" s="11">
        <f t="shared" si="48"/>
        <v>0</v>
      </c>
      <c r="AI13" s="11">
        <f t="shared" si="49"/>
        <v>0</v>
      </c>
      <c r="AJ13" s="11">
        <f t="shared" si="50"/>
        <v>0</v>
      </c>
      <c r="AK13" s="11">
        <f t="shared" si="51"/>
        <v>0</v>
      </c>
      <c r="AL13" s="11">
        <f t="shared" si="52"/>
        <v>0</v>
      </c>
      <c r="AM13" s="11">
        <f t="shared" si="53"/>
        <v>0</v>
      </c>
      <c r="AN13" s="11"/>
      <c r="AO13" s="1" t="str">
        <f t="shared" si="5"/>
        <v/>
      </c>
      <c r="AP13" s="49"/>
      <c r="AQ13" s="49"/>
      <c r="AR13" s="49"/>
      <c r="AS13" s="49"/>
      <c r="AT13" s="49"/>
      <c r="AU13" s="49"/>
      <c r="AV13" s="49"/>
      <c r="AW13" s="49"/>
      <c r="AX13" s="49"/>
      <c r="AY13" s="34">
        <f t="shared" si="54"/>
        <v>0</v>
      </c>
      <c r="AZ13" s="34"/>
      <c r="BA13" s="38">
        <f t="shared" si="6"/>
        <v>0</v>
      </c>
      <c r="BB13" s="38">
        <f t="shared" si="7"/>
        <v>0</v>
      </c>
      <c r="BC13" s="38">
        <f t="shared" si="8"/>
        <v>0</v>
      </c>
      <c r="BD13" s="38">
        <f t="shared" si="9"/>
        <v>0</v>
      </c>
      <c r="BE13" s="38">
        <f t="shared" si="10"/>
        <v>0</v>
      </c>
      <c r="BF13" s="38">
        <f t="shared" si="11"/>
        <v>0</v>
      </c>
      <c r="BG13" s="38">
        <f t="shared" si="12"/>
        <v>0</v>
      </c>
      <c r="BH13" s="38">
        <f t="shared" si="13"/>
        <v>0</v>
      </c>
      <c r="BI13" s="38">
        <f t="shared" si="14"/>
        <v>0</v>
      </c>
      <c r="BJ13" s="38">
        <f t="shared" si="59"/>
        <v>0</v>
      </c>
      <c r="BK13" s="39">
        <f t="shared" si="15"/>
        <v>0</v>
      </c>
      <c r="BL13" s="39">
        <f t="shared" si="16"/>
        <v>0</v>
      </c>
      <c r="BM13" s="39">
        <f t="shared" si="17"/>
        <v>0</v>
      </c>
      <c r="BN13" s="39">
        <f t="shared" si="18"/>
        <v>0</v>
      </c>
      <c r="BO13" s="39">
        <f t="shared" si="19"/>
        <v>0</v>
      </c>
      <c r="BP13" s="39">
        <f t="shared" si="20"/>
        <v>0</v>
      </c>
      <c r="BQ13" s="39">
        <f t="shared" si="21"/>
        <v>0</v>
      </c>
      <c r="BR13" s="39">
        <f t="shared" si="22"/>
        <v>0</v>
      </c>
      <c r="BS13" s="39">
        <f t="shared" si="23"/>
        <v>0</v>
      </c>
      <c r="BT13" s="39">
        <f t="shared" si="60"/>
        <v>0</v>
      </c>
      <c r="BU13" s="39">
        <f t="shared" si="24"/>
        <v>0</v>
      </c>
      <c r="BV13" s="39">
        <f t="shared" si="25"/>
        <v>0</v>
      </c>
      <c r="BW13" s="39">
        <f t="shared" si="26"/>
        <v>0</v>
      </c>
      <c r="BX13" s="39">
        <f t="shared" si="27"/>
        <v>0</v>
      </c>
      <c r="BY13" s="39">
        <f t="shared" si="28"/>
        <v>0</v>
      </c>
      <c r="BZ13" s="39">
        <f t="shared" si="29"/>
        <v>0</v>
      </c>
      <c r="CA13" s="39">
        <f t="shared" si="30"/>
        <v>0</v>
      </c>
      <c r="CB13" s="39">
        <f t="shared" si="31"/>
        <v>0</v>
      </c>
      <c r="CC13" s="39">
        <f t="shared" si="32"/>
        <v>0</v>
      </c>
      <c r="CD13" s="39">
        <f t="shared" si="61"/>
        <v>0</v>
      </c>
      <c r="CE13" s="39" t="str">
        <f t="shared" si="33"/>
        <v/>
      </c>
      <c r="CF13" s="39" t="str">
        <f t="shared" si="34"/>
        <v/>
      </c>
      <c r="CG13" s="39" t="str">
        <f t="shared" si="35"/>
        <v/>
      </c>
      <c r="CH13" s="39" t="str">
        <f t="shared" si="36"/>
        <v/>
      </c>
      <c r="CI13" s="39" t="str">
        <f t="shared" si="37"/>
        <v/>
      </c>
      <c r="CJ13" s="39" t="str">
        <f t="shared" si="38"/>
        <v/>
      </c>
      <c r="CK13" s="39" t="str">
        <f t="shared" si="39"/>
        <v/>
      </c>
      <c r="CL13" s="39" t="str">
        <f t="shared" si="40"/>
        <v/>
      </c>
      <c r="CM13" s="39" t="str">
        <f t="shared" si="41"/>
        <v/>
      </c>
      <c r="CN13" s="39" t="str">
        <f>IF($F13="Gross Revenue",BJ13,IF($F13="Net of COGP",#REF!,IF($F13="Area",BT13,IF($F13="Equally",CD13,""))))</f>
        <v/>
      </c>
    </row>
    <row r="14" spans="1:97">
      <c r="B14" s="96"/>
      <c r="C14" s="96"/>
      <c r="D14" s="97"/>
      <c r="E14" s="99"/>
      <c r="F14" s="203"/>
      <c r="G14" s="98"/>
      <c r="H14" s="200">
        <f t="shared" si="1"/>
        <v>0</v>
      </c>
      <c r="I14" s="134">
        <f t="shared" si="57"/>
        <v>0</v>
      </c>
      <c r="J14" s="44">
        <f t="shared" si="2"/>
        <v>0</v>
      </c>
      <c r="K14" s="134">
        <f t="shared" si="58"/>
        <v>0</v>
      </c>
      <c r="L14" s="100"/>
      <c r="M14" s="100"/>
      <c r="N14" s="100"/>
      <c r="O14" s="100"/>
      <c r="P14" s="100"/>
      <c r="Q14" s="100"/>
      <c r="R14" s="100"/>
      <c r="S14" s="100"/>
      <c r="T14" s="100"/>
      <c r="U14" s="100"/>
      <c r="V14" s="100"/>
      <c r="W14" s="100"/>
      <c r="AA14" s="1">
        <f t="shared" si="3"/>
        <v>0</v>
      </c>
      <c r="AB14" s="11">
        <f t="shared" si="42"/>
        <v>0</v>
      </c>
      <c r="AC14" s="11">
        <f t="shared" si="43"/>
        <v>0</v>
      </c>
      <c r="AD14" s="11">
        <f t="shared" si="44"/>
        <v>0</v>
      </c>
      <c r="AE14" s="11">
        <f t="shared" si="45"/>
        <v>0</v>
      </c>
      <c r="AF14" s="11">
        <f t="shared" si="46"/>
        <v>0</v>
      </c>
      <c r="AG14" s="11">
        <f t="shared" si="47"/>
        <v>0</v>
      </c>
      <c r="AH14" s="11">
        <f t="shared" si="48"/>
        <v>0</v>
      </c>
      <c r="AI14" s="11">
        <f t="shared" si="49"/>
        <v>0</v>
      </c>
      <c r="AJ14" s="11">
        <f t="shared" si="50"/>
        <v>0</v>
      </c>
      <c r="AK14" s="11">
        <f t="shared" si="51"/>
        <v>0</v>
      </c>
      <c r="AL14" s="11">
        <f t="shared" si="52"/>
        <v>0</v>
      </c>
      <c r="AM14" s="11">
        <f t="shared" si="53"/>
        <v>0</v>
      </c>
      <c r="AN14" s="11"/>
      <c r="AO14" s="1" t="str">
        <f t="shared" si="5"/>
        <v/>
      </c>
      <c r="AP14" s="49"/>
      <c r="AQ14" s="49"/>
      <c r="AR14" s="49"/>
      <c r="AS14" s="49"/>
      <c r="AT14" s="49"/>
      <c r="AU14" s="49"/>
      <c r="AV14" s="49"/>
      <c r="AW14" s="49"/>
      <c r="AX14" s="49"/>
      <c r="AY14" s="34">
        <f t="shared" si="54"/>
        <v>0</v>
      </c>
      <c r="AZ14" s="34"/>
      <c r="BA14" s="38">
        <f t="shared" si="6"/>
        <v>0</v>
      </c>
      <c r="BB14" s="38">
        <f t="shared" si="7"/>
        <v>0</v>
      </c>
      <c r="BC14" s="38">
        <f t="shared" si="8"/>
        <v>0</v>
      </c>
      <c r="BD14" s="38">
        <f t="shared" si="9"/>
        <v>0</v>
      </c>
      <c r="BE14" s="38">
        <f t="shared" si="10"/>
        <v>0</v>
      </c>
      <c r="BF14" s="38">
        <f t="shared" si="11"/>
        <v>0</v>
      </c>
      <c r="BG14" s="38">
        <f t="shared" si="12"/>
        <v>0</v>
      </c>
      <c r="BH14" s="38">
        <f t="shared" si="13"/>
        <v>0</v>
      </c>
      <c r="BI14" s="38">
        <f t="shared" si="14"/>
        <v>0</v>
      </c>
      <c r="BJ14" s="38">
        <f t="shared" si="59"/>
        <v>0</v>
      </c>
      <c r="BK14" s="39">
        <f t="shared" si="15"/>
        <v>0</v>
      </c>
      <c r="BL14" s="39">
        <f t="shared" si="16"/>
        <v>0</v>
      </c>
      <c r="BM14" s="39">
        <f t="shared" si="17"/>
        <v>0</v>
      </c>
      <c r="BN14" s="39">
        <f t="shared" si="18"/>
        <v>0</v>
      </c>
      <c r="BO14" s="39">
        <f t="shared" si="19"/>
        <v>0</v>
      </c>
      <c r="BP14" s="39">
        <f t="shared" si="20"/>
        <v>0</v>
      </c>
      <c r="BQ14" s="39">
        <f t="shared" si="21"/>
        <v>0</v>
      </c>
      <c r="BR14" s="39">
        <f t="shared" si="22"/>
        <v>0</v>
      </c>
      <c r="BS14" s="39">
        <f t="shared" si="23"/>
        <v>0</v>
      </c>
      <c r="BT14" s="39">
        <f t="shared" si="60"/>
        <v>0</v>
      </c>
      <c r="BU14" s="39">
        <f t="shared" si="24"/>
        <v>0</v>
      </c>
      <c r="BV14" s="39">
        <f t="shared" si="25"/>
        <v>0</v>
      </c>
      <c r="BW14" s="39">
        <f t="shared" si="26"/>
        <v>0</v>
      </c>
      <c r="BX14" s="39">
        <f t="shared" si="27"/>
        <v>0</v>
      </c>
      <c r="BY14" s="39">
        <f t="shared" si="28"/>
        <v>0</v>
      </c>
      <c r="BZ14" s="39">
        <f t="shared" si="29"/>
        <v>0</v>
      </c>
      <c r="CA14" s="39">
        <f t="shared" si="30"/>
        <v>0</v>
      </c>
      <c r="CB14" s="39">
        <f t="shared" si="31"/>
        <v>0</v>
      </c>
      <c r="CC14" s="39">
        <f t="shared" si="32"/>
        <v>0</v>
      </c>
      <c r="CD14" s="39">
        <f t="shared" si="61"/>
        <v>0</v>
      </c>
      <c r="CE14" s="39" t="str">
        <f t="shared" si="33"/>
        <v/>
      </c>
      <c r="CF14" s="39" t="str">
        <f t="shared" si="34"/>
        <v/>
      </c>
      <c r="CG14" s="39" t="str">
        <f t="shared" si="35"/>
        <v/>
      </c>
      <c r="CH14" s="39" t="str">
        <f t="shared" si="36"/>
        <v/>
      </c>
      <c r="CI14" s="39" t="str">
        <f t="shared" si="37"/>
        <v/>
      </c>
      <c r="CJ14" s="39" t="str">
        <f t="shared" si="38"/>
        <v/>
      </c>
      <c r="CK14" s="39" t="str">
        <f t="shared" si="39"/>
        <v/>
      </c>
      <c r="CL14" s="39" t="str">
        <f t="shared" si="40"/>
        <v/>
      </c>
      <c r="CM14" s="39" t="str">
        <f t="shared" si="41"/>
        <v/>
      </c>
      <c r="CN14" s="39" t="str">
        <f>IF($F14="Gross Revenue",BJ14,IF($F14="Net of COGP",#REF!,IF($F14="Area",BT14,IF($F14="Equally",CD14,""))))</f>
        <v/>
      </c>
    </row>
    <row r="15" spans="1:97">
      <c r="B15" s="96"/>
      <c r="C15" s="96"/>
      <c r="D15" s="97"/>
      <c r="E15" s="99"/>
      <c r="F15" s="203"/>
      <c r="G15" s="98"/>
      <c r="H15" s="200">
        <f t="shared" si="1"/>
        <v>0</v>
      </c>
      <c r="I15" s="134">
        <f t="shared" si="57"/>
        <v>0</v>
      </c>
      <c r="J15" s="44">
        <f t="shared" si="2"/>
        <v>0</v>
      </c>
      <c r="K15" s="134">
        <f t="shared" si="58"/>
        <v>0</v>
      </c>
      <c r="L15" s="100"/>
      <c r="M15" s="100"/>
      <c r="N15" s="100"/>
      <c r="O15" s="100"/>
      <c r="P15" s="100"/>
      <c r="Q15" s="100"/>
      <c r="R15" s="100"/>
      <c r="S15" s="100"/>
      <c r="T15" s="100"/>
      <c r="U15" s="100"/>
      <c r="V15" s="100"/>
      <c r="W15" s="100"/>
      <c r="AA15" s="1">
        <f t="shared" si="3"/>
        <v>0</v>
      </c>
      <c r="AB15" s="11">
        <f t="shared" si="42"/>
        <v>0</v>
      </c>
      <c r="AC15" s="11">
        <f t="shared" si="43"/>
        <v>0</v>
      </c>
      <c r="AD15" s="11">
        <f t="shared" si="44"/>
        <v>0</v>
      </c>
      <c r="AE15" s="11">
        <f t="shared" si="45"/>
        <v>0</v>
      </c>
      <c r="AF15" s="11">
        <f t="shared" si="46"/>
        <v>0</v>
      </c>
      <c r="AG15" s="11">
        <f t="shared" si="47"/>
        <v>0</v>
      </c>
      <c r="AH15" s="11">
        <f t="shared" si="48"/>
        <v>0</v>
      </c>
      <c r="AI15" s="11">
        <f t="shared" si="49"/>
        <v>0</v>
      </c>
      <c r="AJ15" s="11">
        <f t="shared" si="50"/>
        <v>0</v>
      </c>
      <c r="AK15" s="11">
        <f t="shared" si="51"/>
        <v>0</v>
      </c>
      <c r="AL15" s="11">
        <f t="shared" si="52"/>
        <v>0</v>
      </c>
      <c r="AM15" s="11">
        <f t="shared" si="53"/>
        <v>0</v>
      </c>
      <c r="AN15" s="11"/>
      <c r="AO15" s="1" t="str">
        <f t="shared" si="5"/>
        <v/>
      </c>
      <c r="AP15" s="49"/>
      <c r="AQ15" s="49"/>
      <c r="AR15" s="49"/>
      <c r="AS15" s="49"/>
      <c r="AT15" s="49"/>
      <c r="AU15" s="49"/>
      <c r="AV15" s="49"/>
      <c r="AW15" s="49"/>
      <c r="AX15" s="49"/>
      <c r="AY15" s="34">
        <f t="shared" si="54"/>
        <v>0</v>
      </c>
      <c r="AZ15" s="34"/>
      <c r="BA15" s="38">
        <f t="shared" si="6"/>
        <v>0</v>
      </c>
      <c r="BB15" s="38">
        <f t="shared" si="7"/>
        <v>0</v>
      </c>
      <c r="BC15" s="38">
        <f t="shared" si="8"/>
        <v>0</v>
      </c>
      <c r="BD15" s="38">
        <f t="shared" si="9"/>
        <v>0</v>
      </c>
      <c r="BE15" s="38">
        <f t="shared" si="10"/>
        <v>0</v>
      </c>
      <c r="BF15" s="38">
        <f t="shared" si="11"/>
        <v>0</v>
      </c>
      <c r="BG15" s="38">
        <f t="shared" si="12"/>
        <v>0</v>
      </c>
      <c r="BH15" s="38">
        <f t="shared" si="13"/>
        <v>0</v>
      </c>
      <c r="BI15" s="38">
        <f t="shared" si="14"/>
        <v>0</v>
      </c>
      <c r="BJ15" s="38">
        <f t="shared" si="59"/>
        <v>0</v>
      </c>
      <c r="BK15" s="39">
        <f t="shared" si="15"/>
        <v>0</v>
      </c>
      <c r="BL15" s="39">
        <f t="shared" si="16"/>
        <v>0</v>
      </c>
      <c r="BM15" s="39">
        <f t="shared" si="17"/>
        <v>0</v>
      </c>
      <c r="BN15" s="39">
        <f t="shared" si="18"/>
        <v>0</v>
      </c>
      <c r="BO15" s="39">
        <f t="shared" si="19"/>
        <v>0</v>
      </c>
      <c r="BP15" s="39">
        <f t="shared" si="20"/>
        <v>0</v>
      </c>
      <c r="BQ15" s="39">
        <f t="shared" si="21"/>
        <v>0</v>
      </c>
      <c r="BR15" s="39">
        <f t="shared" si="22"/>
        <v>0</v>
      </c>
      <c r="BS15" s="39">
        <f t="shared" si="23"/>
        <v>0</v>
      </c>
      <c r="BT15" s="39">
        <f t="shared" si="60"/>
        <v>0</v>
      </c>
      <c r="BU15" s="39">
        <f t="shared" si="24"/>
        <v>0</v>
      </c>
      <c r="BV15" s="39">
        <f t="shared" si="25"/>
        <v>0</v>
      </c>
      <c r="BW15" s="39">
        <f t="shared" si="26"/>
        <v>0</v>
      </c>
      <c r="BX15" s="39">
        <f t="shared" si="27"/>
        <v>0</v>
      </c>
      <c r="BY15" s="39">
        <f t="shared" si="28"/>
        <v>0</v>
      </c>
      <c r="BZ15" s="39">
        <f t="shared" si="29"/>
        <v>0</v>
      </c>
      <c r="CA15" s="39">
        <f t="shared" si="30"/>
        <v>0</v>
      </c>
      <c r="CB15" s="39">
        <f t="shared" si="31"/>
        <v>0</v>
      </c>
      <c r="CC15" s="39">
        <f t="shared" si="32"/>
        <v>0</v>
      </c>
      <c r="CD15" s="39">
        <f t="shared" si="61"/>
        <v>0</v>
      </c>
      <c r="CE15" s="39" t="str">
        <f t="shared" si="33"/>
        <v/>
      </c>
      <c r="CF15" s="39" t="str">
        <f t="shared" si="34"/>
        <v/>
      </c>
      <c r="CG15" s="39" t="str">
        <f t="shared" si="35"/>
        <v/>
      </c>
      <c r="CH15" s="39" t="str">
        <f t="shared" si="36"/>
        <v/>
      </c>
      <c r="CI15" s="39" t="str">
        <f t="shared" si="37"/>
        <v/>
      </c>
      <c r="CJ15" s="39" t="str">
        <f t="shared" si="38"/>
        <v/>
      </c>
      <c r="CK15" s="39" t="str">
        <f t="shared" si="39"/>
        <v/>
      </c>
      <c r="CL15" s="39" t="str">
        <f t="shared" si="40"/>
        <v/>
      </c>
      <c r="CM15" s="39" t="str">
        <f t="shared" si="41"/>
        <v/>
      </c>
      <c r="CN15" s="39" t="str">
        <f>IF($F15="Gross Revenue",BJ15,IF($F15="Net of COGP",#REF!,IF($F15="Area",BT15,IF($F15="Equally",CD15,""))))</f>
        <v/>
      </c>
    </row>
    <row r="16" spans="1:97">
      <c r="B16" s="96"/>
      <c r="C16" s="96"/>
      <c r="D16" s="97"/>
      <c r="E16" s="99"/>
      <c r="F16" s="203"/>
      <c r="G16" s="98"/>
      <c r="H16" s="200">
        <f t="shared" si="1"/>
        <v>0</v>
      </c>
      <c r="I16" s="134">
        <f t="shared" si="57"/>
        <v>0</v>
      </c>
      <c r="J16" s="44">
        <f t="shared" si="2"/>
        <v>0</v>
      </c>
      <c r="K16" s="134">
        <f t="shared" si="58"/>
        <v>0</v>
      </c>
      <c r="L16" s="100"/>
      <c r="M16" s="100"/>
      <c r="N16" s="100"/>
      <c r="O16" s="100"/>
      <c r="P16" s="100"/>
      <c r="Q16" s="100"/>
      <c r="R16" s="100"/>
      <c r="S16" s="100"/>
      <c r="T16" s="100"/>
      <c r="U16" s="100"/>
      <c r="V16" s="100"/>
      <c r="W16" s="100"/>
      <c r="AA16" s="1">
        <f t="shared" si="3"/>
        <v>0</v>
      </c>
      <c r="AB16" s="11">
        <f t="shared" si="42"/>
        <v>0</v>
      </c>
      <c r="AC16" s="11">
        <f t="shared" si="43"/>
        <v>0</v>
      </c>
      <c r="AD16" s="11">
        <f t="shared" si="44"/>
        <v>0</v>
      </c>
      <c r="AE16" s="11">
        <f t="shared" si="45"/>
        <v>0</v>
      </c>
      <c r="AF16" s="11">
        <f t="shared" si="46"/>
        <v>0</v>
      </c>
      <c r="AG16" s="11">
        <f t="shared" si="47"/>
        <v>0</v>
      </c>
      <c r="AH16" s="11">
        <f t="shared" si="48"/>
        <v>0</v>
      </c>
      <c r="AI16" s="11">
        <f t="shared" si="49"/>
        <v>0</v>
      </c>
      <c r="AJ16" s="11">
        <f t="shared" si="50"/>
        <v>0</v>
      </c>
      <c r="AK16" s="11">
        <f t="shared" si="51"/>
        <v>0</v>
      </c>
      <c r="AL16" s="11">
        <f t="shared" si="52"/>
        <v>0</v>
      </c>
      <c r="AM16" s="11">
        <f t="shared" si="53"/>
        <v>0</v>
      </c>
      <c r="AN16" s="11"/>
      <c r="AO16" s="1" t="str">
        <f t="shared" si="5"/>
        <v/>
      </c>
      <c r="AP16" s="49"/>
      <c r="AQ16" s="49"/>
      <c r="AR16" s="49"/>
      <c r="AS16" s="49"/>
      <c r="AT16" s="49"/>
      <c r="AU16" s="49"/>
      <c r="AV16" s="49"/>
      <c r="AW16" s="49"/>
      <c r="AX16" s="49"/>
      <c r="AY16" s="34">
        <f t="shared" si="54"/>
        <v>0</v>
      </c>
      <c r="AZ16" s="34"/>
      <c r="BA16" s="38">
        <f t="shared" si="6"/>
        <v>0</v>
      </c>
      <c r="BB16" s="38">
        <f t="shared" si="7"/>
        <v>0</v>
      </c>
      <c r="BC16" s="38">
        <f t="shared" si="8"/>
        <v>0</v>
      </c>
      <c r="BD16" s="38">
        <f t="shared" si="9"/>
        <v>0</v>
      </c>
      <c r="BE16" s="38">
        <f t="shared" si="10"/>
        <v>0</v>
      </c>
      <c r="BF16" s="38">
        <f t="shared" si="11"/>
        <v>0</v>
      </c>
      <c r="BG16" s="38">
        <f t="shared" si="12"/>
        <v>0</v>
      </c>
      <c r="BH16" s="38">
        <f t="shared" si="13"/>
        <v>0</v>
      </c>
      <c r="BI16" s="38">
        <f t="shared" si="14"/>
        <v>0</v>
      </c>
      <c r="BJ16" s="38">
        <f t="shared" si="59"/>
        <v>0</v>
      </c>
      <c r="BK16" s="39">
        <f t="shared" si="15"/>
        <v>0</v>
      </c>
      <c r="BL16" s="39">
        <f t="shared" si="16"/>
        <v>0</v>
      </c>
      <c r="BM16" s="39">
        <f t="shared" si="17"/>
        <v>0</v>
      </c>
      <c r="BN16" s="39">
        <f t="shared" si="18"/>
        <v>0</v>
      </c>
      <c r="BO16" s="39">
        <f t="shared" si="19"/>
        <v>0</v>
      </c>
      <c r="BP16" s="39">
        <f t="shared" si="20"/>
        <v>0</v>
      </c>
      <c r="BQ16" s="39">
        <f t="shared" si="21"/>
        <v>0</v>
      </c>
      <c r="BR16" s="39">
        <f t="shared" si="22"/>
        <v>0</v>
      </c>
      <c r="BS16" s="39">
        <f t="shared" si="23"/>
        <v>0</v>
      </c>
      <c r="BT16" s="39">
        <f t="shared" si="60"/>
        <v>0</v>
      </c>
      <c r="BU16" s="39">
        <f t="shared" si="24"/>
        <v>0</v>
      </c>
      <c r="BV16" s="39">
        <f t="shared" si="25"/>
        <v>0</v>
      </c>
      <c r="BW16" s="39">
        <f t="shared" si="26"/>
        <v>0</v>
      </c>
      <c r="BX16" s="39">
        <f t="shared" si="27"/>
        <v>0</v>
      </c>
      <c r="BY16" s="39">
        <f t="shared" si="28"/>
        <v>0</v>
      </c>
      <c r="BZ16" s="39">
        <f t="shared" si="29"/>
        <v>0</v>
      </c>
      <c r="CA16" s="39">
        <f t="shared" si="30"/>
        <v>0</v>
      </c>
      <c r="CB16" s="39">
        <f t="shared" si="31"/>
        <v>0</v>
      </c>
      <c r="CC16" s="39">
        <f t="shared" si="32"/>
        <v>0</v>
      </c>
      <c r="CD16" s="39">
        <f t="shared" si="61"/>
        <v>0</v>
      </c>
      <c r="CE16" s="39" t="str">
        <f t="shared" si="33"/>
        <v/>
      </c>
      <c r="CF16" s="39" t="str">
        <f t="shared" si="34"/>
        <v/>
      </c>
      <c r="CG16" s="39" t="str">
        <f t="shared" si="35"/>
        <v/>
      </c>
      <c r="CH16" s="39" t="str">
        <f t="shared" si="36"/>
        <v/>
      </c>
      <c r="CI16" s="39" t="str">
        <f t="shared" si="37"/>
        <v/>
      </c>
      <c r="CJ16" s="39" t="str">
        <f t="shared" si="38"/>
        <v/>
      </c>
      <c r="CK16" s="39" t="str">
        <f t="shared" si="39"/>
        <v/>
      </c>
      <c r="CL16" s="39" t="str">
        <f t="shared" si="40"/>
        <v/>
      </c>
      <c r="CM16" s="39" t="str">
        <f t="shared" si="41"/>
        <v/>
      </c>
      <c r="CN16" s="39" t="str">
        <f>IF($F16="Gross Revenue",BJ16,IF($F16="Net of COGP",#REF!,IF($F16="Area",BT16,IF($F16="Equally",CD16,""))))</f>
        <v/>
      </c>
    </row>
    <row r="17" spans="2:92">
      <c r="B17" s="96"/>
      <c r="C17" s="96"/>
      <c r="D17" s="97"/>
      <c r="E17" s="99"/>
      <c r="F17" s="203"/>
      <c r="G17" s="98"/>
      <c r="H17" s="200">
        <f t="shared" si="1"/>
        <v>0</v>
      </c>
      <c r="I17" s="134">
        <f t="shared" si="57"/>
        <v>0</v>
      </c>
      <c r="J17" s="44">
        <f t="shared" si="2"/>
        <v>0</v>
      </c>
      <c r="K17" s="134">
        <f t="shared" si="58"/>
        <v>0</v>
      </c>
      <c r="L17" s="100"/>
      <c r="M17" s="100"/>
      <c r="N17" s="100"/>
      <c r="O17" s="100"/>
      <c r="P17" s="100"/>
      <c r="Q17" s="100"/>
      <c r="R17" s="100"/>
      <c r="S17" s="100"/>
      <c r="T17" s="100"/>
      <c r="U17" s="100"/>
      <c r="V17" s="100"/>
      <c r="W17" s="100"/>
      <c r="AA17" s="1">
        <f t="shared" si="3"/>
        <v>0</v>
      </c>
      <c r="AB17" s="11">
        <f t="shared" si="42"/>
        <v>0</v>
      </c>
      <c r="AC17" s="11">
        <f t="shared" si="43"/>
        <v>0</v>
      </c>
      <c r="AD17" s="11">
        <f t="shared" si="44"/>
        <v>0</v>
      </c>
      <c r="AE17" s="11">
        <f t="shared" si="45"/>
        <v>0</v>
      </c>
      <c r="AF17" s="11">
        <f t="shared" si="46"/>
        <v>0</v>
      </c>
      <c r="AG17" s="11">
        <f t="shared" si="47"/>
        <v>0</v>
      </c>
      <c r="AH17" s="11">
        <f t="shared" si="48"/>
        <v>0</v>
      </c>
      <c r="AI17" s="11">
        <f t="shared" si="49"/>
        <v>0</v>
      </c>
      <c r="AJ17" s="11">
        <f t="shared" si="50"/>
        <v>0</v>
      </c>
      <c r="AK17" s="11">
        <f t="shared" si="51"/>
        <v>0</v>
      </c>
      <c r="AL17" s="11">
        <f t="shared" si="52"/>
        <v>0</v>
      </c>
      <c r="AM17" s="11">
        <f t="shared" si="53"/>
        <v>0</v>
      </c>
      <c r="AN17" s="11"/>
      <c r="AO17" s="1" t="str">
        <f t="shared" si="5"/>
        <v/>
      </c>
      <c r="AP17" s="49"/>
      <c r="AQ17" s="49"/>
      <c r="AR17" s="49"/>
      <c r="AS17" s="49"/>
      <c r="AT17" s="49"/>
      <c r="AU17" s="49"/>
      <c r="AV17" s="49"/>
      <c r="AW17" s="49"/>
      <c r="AX17" s="49"/>
      <c r="AY17" s="34">
        <f t="shared" si="54"/>
        <v>0</v>
      </c>
      <c r="AZ17" s="34"/>
      <c r="BA17" s="38">
        <f t="shared" si="6"/>
        <v>0</v>
      </c>
      <c r="BB17" s="38">
        <f t="shared" si="7"/>
        <v>0</v>
      </c>
      <c r="BC17" s="38">
        <f t="shared" si="8"/>
        <v>0</v>
      </c>
      <c r="BD17" s="38">
        <f t="shared" si="9"/>
        <v>0</v>
      </c>
      <c r="BE17" s="38">
        <f t="shared" si="10"/>
        <v>0</v>
      </c>
      <c r="BF17" s="38">
        <f t="shared" si="11"/>
        <v>0</v>
      </c>
      <c r="BG17" s="38">
        <f t="shared" si="12"/>
        <v>0</v>
      </c>
      <c r="BH17" s="38">
        <f t="shared" si="13"/>
        <v>0</v>
      </c>
      <c r="BI17" s="38">
        <f t="shared" si="14"/>
        <v>0</v>
      </c>
      <c r="BJ17" s="38">
        <f t="shared" si="59"/>
        <v>0</v>
      </c>
      <c r="BK17" s="39">
        <f t="shared" si="15"/>
        <v>0</v>
      </c>
      <c r="BL17" s="39">
        <f t="shared" si="16"/>
        <v>0</v>
      </c>
      <c r="BM17" s="39">
        <f t="shared" si="17"/>
        <v>0</v>
      </c>
      <c r="BN17" s="39">
        <f t="shared" si="18"/>
        <v>0</v>
      </c>
      <c r="BO17" s="39">
        <f t="shared" si="19"/>
        <v>0</v>
      </c>
      <c r="BP17" s="39">
        <f t="shared" si="20"/>
        <v>0</v>
      </c>
      <c r="BQ17" s="39">
        <f t="shared" si="21"/>
        <v>0</v>
      </c>
      <c r="BR17" s="39">
        <f t="shared" si="22"/>
        <v>0</v>
      </c>
      <c r="BS17" s="39">
        <f t="shared" si="23"/>
        <v>0</v>
      </c>
      <c r="BT17" s="39">
        <f t="shared" si="60"/>
        <v>0</v>
      </c>
      <c r="BU17" s="39">
        <f t="shared" si="24"/>
        <v>0</v>
      </c>
      <c r="BV17" s="39">
        <f t="shared" si="25"/>
        <v>0</v>
      </c>
      <c r="BW17" s="39">
        <f t="shared" si="26"/>
        <v>0</v>
      </c>
      <c r="BX17" s="39">
        <f t="shared" si="27"/>
        <v>0</v>
      </c>
      <c r="BY17" s="39">
        <f t="shared" si="28"/>
        <v>0</v>
      </c>
      <c r="BZ17" s="39">
        <f t="shared" si="29"/>
        <v>0</v>
      </c>
      <c r="CA17" s="39">
        <f t="shared" si="30"/>
        <v>0</v>
      </c>
      <c r="CB17" s="39">
        <f t="shared" si="31"/>
        <v>0</v>
      </c>
      <c r="CC17" s="39">
        <f t="shared" si="32"/>
        <v>0</v>
      </c>
      <c r="CD17" s="39">
        <f t="shared" si="61"/>
        <v>0</v>
      </c>
      <c r="CE17" s="39" t="str">
        <f t="shared" si="33"/>
        <v/>
      </c>
      <c r="CF17" s="39" t="str">
        <f t="shared" si="34"/>
        <v/>
      </c>
      <c r="CG17" s="39" t="str">
        <f t="shared" si="35"/>
        <v/>
      </c>
      <c r="CH17" s="39" t="str">
        <f t="shared" si="36"/>
        <v/>
      </c>
      <c r="CI17" s="39" t="str">
        <f t="shared" si="37"/>
        <v/>
      </c>
      <c r="CJ17" s="39" t="str">
        <f t="shared" si="38"/>
        <v/>
      </c>
      <c r="CK17" s="39" t="str">
        <f t="shared" si="39"/>
        <v/>
      </c>
      <c r="CL17" s="39" t="str">
        <f t="shared" si="40"/>
        <v/>
      </c>
      <c r="CM17" s="39" t="str">
        <f t="shared" si="41"/>
        <v/>
      </c>
      <c r="CN17" s="39" t="str">
        <f>IF($F17="Gross Revenue",BJ17,IF($F17="Net of COGP",#REF!,IF($F17="Area",BT17,IF($F17="Equally",CD17,""))))</f>
        <v/>
      </c>
    </row>
    <row r="18" spans="2:92">
      <c r="B18" s="96"/>
      <c r="C18" s="96"/>
      <c r="D18" s="97"/>
      <c r="E18" s="99"/>
      <c r="F18" s="203"/>
      <c r="G18" s="98"/>
      <c r="H18" s="200">
        <f t="shared" si="1"/>
        <v>0</v>
      </c>
      <c r="I18" s="134">
        <f t="shared" si="57"/>
        <v>0</v>
      </c>
      <c r="J18" s="44">
        <f t="shared" si="2"/>
        <v>0</v>
      </c>
      <c r="K18" s="134">
        <f t="shared" si="58"/>
        <v>0</v>
      </c>
      <c r="L18" s="100"/>
      <c r="M18" s="100"/>
      <c r="N18" s="100"/>
      <c r="O18" s="100"/>
      <c r="P18" s="100"/>
      <c r="Q18" s="100"/>
      <c r="R18" s="100"/>
      <c r="S18" s="100"/>
      <c r="T18" s="100"/>
      <c r="U18" s="100"/>
      <c r="V18" s="100"/>
      <c r="W18" s="100"/>
      <c r="AA18" s="1">
        <f t="shared" si="3"/>
        <v>0</v>
      </c>
      <c r="AB18" s="11">
        <f t="shared" si="42"/>
        <v>0</v>
      </c>
      <c r="AC18" s="11">
        <f t="shared" si="43"/>
        <v>0</v>
      </c>
      <c r="AD18" s="11">
        <f t="shared" si="44"/>
        <v>0</v>
      </c>
      <c r="AE18" s="11">
        <f t="shared" si="45"/>
        <v>0</v>
      </c>
      <c r="AF18" s="11">
        <f t="shared" si="46"/>
        <v>0</v>
      </c>
      <c r="AG18" s="11">
        <f t="shared" si="47"/>
        <v>0</v>
      </c>
      <c r="AH18" s="11">
        <f t="shared" si="48"/>
        <v>0</v>
      </c>
      <c r="AI18" s="11">
        <f t="shared" si="49"/>
        <v>0</v>
      </c>
      <c r="AJ18" s="11">
        <f t="shared" si="50"/>
        <v>0</v>
      </c>
      <c r="AK18" s="11">
        <f t="shared" si="51"/>
        <v>0</v>
      </c>
      <c r="AL18" s="11">
        <f t="shared" si="52"/>
        <v>0</v>
      </c>
      <c r="AM18" s="11">
        <f t="shared" si="53"/>
        <v>0</v>
      </c>
      <c r="AN18" s="11"/>
      <c r="AO18" s="1" t="str">
        <f t="shared" si="5"/>
        <v/>
      </c>
      <c r="AP18" s="49"/>
      <c r="AQ18" s="49"/>
      <c r="AR18" s="49"/>
      <c r="AS18" s="49"/>
      <c r="AT18" s="49"/>
      <c r="AU18" s="49"/>
      <c r="AV18" s="49"/>
      <c r="AW18" s="49"/>
      <c r="AX18" s="49"/>
      <c r="AY18" s="34">
        <f t="shared" si="54"/>
        <v>0</v>
      </c>
      <c r="AZ18" s="34"/>
      <c r="BA18" s="38">
        <f t="shared" si="6"/>
        <v>0</v>
      </c>
      <c r="BB18" s="38">
        <f t="shared" si="7"/>
        <v>0</v>
      </c>
      <c r="BC18" s="38">
        <f t="shared" si="8"/>
        <v>0</v>
      </c>
      <c r="BD18" s="38">
        <f t="shared" si="9"/>
        <v>0</v>
      </c>
      <c r="BE18" s="38">
        <f t="shared" si="10"/>
        <v>0</v>
      </c>
      <c r="BF18" s="38">
        <f t="shared" si="11"/>
        <v>0</v>
      </c>
      <c r="BG18" s="38">
        <f t="shared" si="12"/>
        <v>0</v>
      </c>
      <c r="BH18" s="38">
        <f t="shared" si="13"/>
        <v>0</v>
      </c>
      <c r="BI18" s="38">
        <f t="shared" si="14"/>
        <v>0</v>
      </c>
      <c r="BJ18" s="38">
        <f t="shared" si="59"/>
        <v>0</v>
      </c>
      <c r="BK18" s="39">
        <f t="shared" si="15"/>
        <v>0</v>
      </c>
      <c r="BL18" s="39">
        <f t="shared" si="16"/>
        <v>0</v>
      </c>
      <c r="BM18" s="39">
        <f t="shared" si="17"/>
        <v>0</v>
      </c>
      <c r="BN18" s="39">
        <f t="shared" si="18"/>
        <v>0</v>
      </c>
      <c r="BO18" s="39">
        <f t="shared" si="19"/>
        <v>0</v>
      </c>
      <c r="BP18" s="39">
        <f t="shared" si="20"/>
        <v>0</v>
      </c>
      <c r="BQ18" s="39">
        <f t="shared" si="21"/>
        <v>0</v>
      </c>
      <c r="BR18" s="39">
        <f t="shared" si="22"/>
        <v>0</v>
      </c>
      <c r="BS18" s="39">
        <f t="shared" si="23"/>
        <v>0</v>
      </c>
      <c r="BT18" s="39">
        <f t="shared" si="60"/>
        <v>0</v>
      </c>
      <c r="BU18" s="39">
        <f t="shared" si="24"/>
        <v>0</v>
      </c>
      <c r="BV18" s="39">
        <f t="shared" si="25"/>
        <v>0</v>
      </c>
      <c r="BW18" s="39">
        <f t="shared" si="26"/>
        <v>0</v>
      </c>
      <c r="BX18" s="39">
        <f t="shared" si="27"/>
        <v>0</v>
      </c>
      <c r="BY18" s="39">
        <f t="shared" si="28"/>
        <v>0</v>
      </c>
      <c r="BZ18" s="39">
        <f t="shared" si="29"/>
        <v>0</v>
      </c>
      <c r="CA18" s="39">
        <f t="shared" si="30"/>
        <v>0</v>
      </c>
      <c r="CB18" s="39">
        <f t="shared" si="31"/>
        <v>0</v>
      </c>
      <c r="CC18" s="39">
        <f t="shared" si="32"/>
        <v>0</v>
      </c>
      <c r="CD18" s="39">
        <f t="shared" si="61"/>
        <v>0</v>
      </c>
      <c r="CE18" s="39" t="str">
        <f t="shared" si="33"/>
        <v/>
      </c>
      <c r="CF18" s="39" t="str">
        <f t="shared" si="34"/>
        <v/>
      </c>
      <c r="CG18" s="39" t="str">
        <f t="shared" si="35"/>
        <v/>
      </c>
      <c r="CH18" s="39" t="str">
        <f t="shared" si="36"/>
        <v/>
      </c>
      <c r="CI18" s="39" t="str">
        <f t="shared" si="37"/>
        <v/>
      </c>
      <c r="CJ18" s="39" t="str">
        <f t="shared" si="38"/>
        <v/>
      </c>
      <c r="CK18" s="39" t="str">
        <f t="shared" si="39"/>
        <v/>
      </c>
      <c r="CL18" s="39" t="str">
        <f t="shared" si="40"/>
        <v/>
      </c>
      <c r="CM18" s="39" t="str">
        <f t="shared" si="41"/>
        <v/>
      </c>
      <c r="CN18" s="39" t="str">
        <f>IF($F18="Gross Revenue",BJ18,IF($F18="Net of COGP",#REF!,IF($F18="Area",BT18,IF($F18="Equally",CD18,""))))</f>
        <v/>
      </c>
    </row>
    <row r="19" spans="2:92">
      <c r="B19" s="96"/>
      <c r="C19" s="96"/>
      <c r="D19" s="97"/>
      <c r="E19" s="99"/>
      <c r="F19" s="203"/>
      <c r="G19" s="98"/>
      <c r="H19" s="200">
        <f t="shared" si="1"/>
        <v>0</v>
      </c>
      <c r="I19" s="134">
        <f t="shared" si="57"/>
        <v>0</v>
      </c>
      <c r="J19" s="44">
        <f t="shared" si="2"/>
        <v>0</v>
      </c>
      <c r="K19" s="134">
        <f t="shared" si="58"/>
        <v>0</v>
      </c>
      <c r="L19" s="100"/>
      <c r="M19" s="100"/>
      <c r="N19" s="100"/>
      <c r="O19" s="100"/>
      <c r="P19" s="100"/>
      <c r="Q19" s="100"/>
      <c r="R19" s="100"/>
      <c r="S19" s="100"/>
      <c r="T19" s="100"/>
      <c r="U19" s="100"/>
      <c r="V19" s="100"/>
      <c r="W19" s="100"/>
      <c r="AA19" s="1">
        <f t="shared" si="3"/>
        <v>0</v>
      </c>
      <c r="AB19" s="11">
        <f t="shared" si="42"/>
        <v>0</v>
      </c>
      <c r="AC19" s="11">
        <f t="shared" si="43"/>
        <v>0</v>
      </c>
      <c r="AD19" s="11">
        <f t="shared" si="44"/>
        <v>0</v>
      </c>
      <c r="AE19" s="11">
        <f t="shared" si="45"/>
        <v>0</v>
      </c>
      <c r="AF19" s="11">
        <f t="shared" si="46"/>
        <v>0</v>
      </c>
      <c r="AG19" s="11">
        <f t="shared" si="47"/>
        <v>0</v>
      </c>
      <c r="AH19" s="11">
        <f t="shared" si="48"/>
        <v>0</v>
      </c>
      <c r="AI19" s="11">
        <f t="shared" si="49"/>
        <v>0</v>
      </c>
      <c r="AJ19" s="11">
        <f t="shared" si="50"/>
        <v>0</v>
      </c>
      <c r="AK19" s="11">
        <f t="shared" si="51"/>
        <v>0</v>
      </c>
      <c r="AL19" s="11">
        <f t="shared" si="52"/>
        <v>0</v>
      </c>
      <c r="AM19" s="11">
        <f t="shared" si="53"/>
        <v>0</v>
      </c>
      <c r="AN19" s="11"/>
      <c r="AO19" s="1" t="str">
        <f t="shared" si="5"/>
        <v/>
      </c>
      <c r="AP19" s="49"/>
      <c r="AQ19" s="49"/>
      <c r="AR19" s="49"/>
      <c r="AS19" s="49"/>
      <c r="AT19" s="49"/>
      <c r="AU19" s="49"/>
      <c r="AV19" s="49"/>
      <c r="AW19" s="49"/>
      <c r="AX19" s="49"/>
      <c r="AY19" s="34">
        <f t="shared" si="54"/>
        <v>0</v>
      </c>
      <c r="AZ19" s="34"/>
      <c r="BA19" s="38">
        <f t="shared" si="6"/>
        <v>0</v>
      </c>
      <c r="BB19" s="38">
        <f t="shared" si="7"/>
        <v>0</v>
      </c>
      <c r="BC19" s="38">
        <f t="shared" si="8"/>
        <v>0</v>
      </c>
      <c r="BD19" s="38">
        <f t="shared" si="9"/>
        <v>0</v>
      </c>
      <c r="BE19" s="38">
        <f t="shared" si="10"/>
        <v>0</v>
      </c>
      <c r="BF19" s="38">
        <f t="shared" si="11"/>
        <v>0</v>
      </c>
      <c r="BG19" s="38">
        <f t="shared" si="12"/>
        <v>0</v>
      </c>
      <c r="BH19" s="38">
        <f t="shared" si="13"/>
        <v>0</v>
      </c>
      <c r="BI19" s="38">
        <f t="shared" si="14"/>
        <v>0</v>
      </c>
      <c r="BJ19" s="38">
        <f t="shared" si="59"/>
        <v>0</v>
      </c>
      <c r="BK19" s="39">
        <f t="shared" si="15"/>
        <v>0</v>
      </c>
      <c r="BL19" s="39">
        <f t="shared" si="16"/>
        <v>0</v>
      </c>
      <c r="BM19" s="39">
        <f t="shared" si="17"/>
        <v>0</v>
      </c>
      <c r="BN19" s="39">
        <f t="shared" si="18"/>
        <v>0</v>
      </c>
      <c r="BO19" s="39">
        <f t="shared" si="19"/>
        <v>0</v>
      </c>
      <c r="BP19" s="39">
        <f t="shared" si="20"/>
        <v>0</v>
      </c>
      <c r="BQ19" s="39">
        <f t="shared" si="21"/>
        <v>0</v>
      </c>
      <c r="BR19" s="39">
        <f t="shared" si="22"/>
        <v>0</v>
      </c>
      <c r="BS19" s="39">
        <f t="shared" si="23"/>
        <v>0</v>
      </c>
      <c r="BT19" s="39">
        <f t="shared" si="60"/>
        <v>0</v>
      </c>
      <c r="BU19" s="39">
        <f t="shared" si="24"/>
        <v>0</v>
      </c>
      <c r="BV19" s="39">
        <f t="shared" si="25"/>
        <v>0</v>
      </c>
      <c r="BW19" s="39">
        <f t="shared" si="26"/>
        <v>0</v>
      </c>
      <c r="BX19" s="39">
        <f t="shared" si="27"/>
        <v>0</v>
      </c>
      <c r="BY19" s="39">
        <f t="shared" si="28"/>
        <v>0</v>
      </c>
      <c r="BZ19" s="39">
        <f t="shared" si="29"/>
        <v>0</v>
      </c>
      <c r="CA19" s="39">
        <f t="shared" si="30"/>
        <v>0</v>
      </c>
      <c r="CB19" s="39">
        <f t="shared" si="31"/>
        <v>0</v>
      </c>
      <c r="CC19" s="39">
        <f t="shared" si="32"/>
        <v>0</v>
      </c>
      <c r="CD19" s="39">
        <f t="shared" si="61"/>
        <v>0</v>
      </c>
      <c r="CE19" s="39" t="str">
        <f t="shared" si="33"/>
        <v/>
      </c>
      <c r="CF19" s="39" t="str">
        <f t="shared" si="34"/>
        <v/>
      </c>
      <c r="CG19" s="39" t="str">
        <f t="shared" si="35"/>
        <v/>
      </c>
      <c r="CH19" s="39" t="str">
        <f t="shared" si="36"/>
        <v/>
      </c>
      <c r="CI19" s="39" t="str">
        <f t="shared" si="37"/>
        <v/>
      </c>
      <c r="CJ19" s="39" t="str">
        <f t="shared" si="38"/>
        <v/>
      </c>
      <c r="CK19" s="39" t="str">
        <f t="shared" si="39"/>
        <v/>
      </c>
      <c r="CL19" s="39" t="str">
        <f t="shared" si="40"/>
        <v/>
      </c>
      <c r="CM19" s="39" t="str">
        <f t="shared" si="41"/>
        <v/>
      </c>
      <c r="CN19" s="39" t="str">
        <f>IF($F19="Gross Revenue",BJ19,IF($F19="Net of COGP",#REF!,IF($F19="Area",BT19,IF($F19="Equally",CD19,""))))</f>
        <v/>
      </c>
    </row>
    <row r="20" spans="2:92">
      <c r="B20" s="96"/>
      <c r="C20" s="96"/>
      <c r="D20" s="97"/>
      <c r="E20" s="99"/>
      <c r="F20" s="203"/>
      <c r="G20" s="98"/>
      <c r="H20" s="200">
        <f t="shared" si="1"/>
        <v>0</v>
      </c>
      <c r="I20" s="134">
        <f t="shared" si="57"/>
        <v>0</v>
      </c>
      <c r="J20" s="44">
        <f t="shared" si="2"/>
        <v>0</v>
      </c>
      <c r="K20" s="134">
        <f t="shared" si="58"/>
        <v>0</v>
      </c>
      <c r="L20" s="100"/>
      <c r="M20" s="100"/>
      <c r="N20" s="100"/>
      <c r="O20" s="100"/>
      <c r="P20" s="100"/>
      <c r="Q20" s="100"/>
      <c r="R20" s="100"/>
      <c r="S20" s="100"/>
      <c r="T20" s="100"/>
      <c r="U20" s="100"/>
      <c r="V20" s="100"/>
      <c r="W20" s="100"/>
      <c r="AA20" s="1">
        <f t="shared" si="3"/>
        <v>0</v>
      </c>
      <c r="AB20" s="11">
        <f t="shared" si="42"/>
        <v>0</v>
      </c>
      <c r="AC20" s="11">
        <f t="shared" si="43"/>
        <v>0</v>
      </c>
      <c r="AD20" s="11">
        <f t="shared" si="44"/>
        <v>0</v>
      </c>
      <c r="AE20" s="11">
        <f t="shared" si="45"/>
        <v>0</v>
      </c>
      <c r="AF20" s="11">
        <f t="shared" si="46"/>
        <v>0</v>
      </c>
      <c r="AG20" s="11">
        <f t="shared" si="47"/>
        <v>0</v>
      </c>
      <c r="AH20" s="11">
        <f t="shared" si="48"/>
        <v>0</v>
      </c>
      <c r="AI20" s="11">
        <f t="shared" si="49"/>
        <v>0</v>
      </c>
      <c r="AJ20" s="11">
        <f t="shared" si="50"/>
        <v>0</v>
      </c>
      <c r="AK20" s="11">
        <f t="shared" si="51"/>
        <v>0</v>
      </c>
      <c r="AL20" s="11">
        <f t="shared" si="52"/>
        <v>0</v>
      </c>
      <c r="AM20" s="11">
        <f t="shared" si="53"/>
        <v>0</v>
      </c>
      <c r="AN20" s="11"/>
      <c r="AO20" s="1" t="str">
        <f t="shared" si="5"/>
        <v/>
      </c>
      <c r="AP20" s="49"/>
      <c r="AQ20" s="49"/>
      <c r="AR20" s="49"/>
      <c r="AS20" s="49"/>
      <c r="AT20" s="49"/>
      <c r="AU20" s="49"/>
      <c r="AV20" s="49"/>
      <c r="AW20" s="49"/>
      <c r="AX20" s="49"/>
      <c r="AY20" s="34">
        <f t="shared" si="54"/>
        <v>0</v>
      </c>
      <c r="AZ20" s="34"/>
      <c r="BA20" s="38">
        <f t="shared" si="6"/>
        <v>0</v>
      </c>
      <c r="BB20" s="38">
        <f t="shared" si="7"/>
        <v>0</v>
      </c>
      <c r="BC20" s="38">
        <f t="shared" si="8"/>
        <v>0</v>
      </c>
      <c r="BD20" s="38">
        <f t="shared" si="9"/>
        <v>0</v>
      </c>
      <c r="BE20" s="38">
        <f t="shared" si="10"/>
        <v>0</v>
      </c>
      <c r="BF20" s="38">
        <f t="shared" si="11"/>
        <v>0</v>
      </c>
      <c r="BG20" s="38">
        <f t="shared" si="12"/>
        <v>0</v>
      </c>
      <c r="BH20" s="38">
        <f t="shared" si="13"/>
        <v>0</v>
      </c>
      <c r="BI20" s="38">
        <f t="shared" si="14"/>
        <v>0</v>
      </c>
      <c r="BJ20" s="38">
        <f t="shared" si="59"/>
        <v>0</v>
      </c>
      <c r="BK20" s="39">
        <f t="shared" si="15"/>
        <v>0</v>
      </c>
      <c r="BL20" s="39">
        <f t="shared" si="16"/>
        <v>0</v>
      </c>
      <c r="BM20" s="39">
        <f t="shared" si="17"/>
        <v>0</v>
      </c>
      <c r="BN20" s="39">
        <f t="shared" si="18"/>
        <v>0</v>
      </c>
      <c r="BO20" s="39">
        <f t="shared" si="19"/>
        <v>0</v>
      </c>
      <c r="BP20" s="39">
        <f t="shared" si="20"/>
        <v>0</v>
      </c>
      <c r="BQ20" s="39">
        <f t="shared" si="21"/>
        <v>0</v>
      </c>
      <c r="BR20" s="39">
        <f t="shared" si="22"/>
        <v>0</v>
      </c>
      <c r="BS20" s="39">
        <f t="shared" si="23"/>
        <v>0</v>
      </c>
      <c r="BT20" s="39">
        <f t="shared" si="60"/>
        <v>0</v>
      </c>
      <c r="BU20" s="39">
        <f t="shared" si="24"/>
        <v>0</v>
      </c>
      <c r="BV20" s="39">
        <f t="shared" si="25"/>
        <v>0</v>
      </c>
      <c r="BW20" s="39">
        <f t="shared" si="26"/>
        <v>0</v>
      </c>
      <c r="BX20" s="39">
        <f t="shared" si="27"/>
        <v>0</v>
      </c>
      <c r="BY20" s="39">
        <f t="shared" si="28"/>
        <v>0</v>
      </c>
      <c r="BZ20" s="39">
        <f t="shared" si="29"/>
        <v>0</v>
      </c>
      <c r="CA20" s="39">
        <f t="shared" si="30"/>
        <v>0</v>
      </c>
      <c r="CB20" s="39">
        <f t="shared" si="31"/>
        <v>0</v>
      </c>
      <c r="CC20" s="39">
        <f t="shared" si="32"/>
        <v>0</v>
      </c>
      <c r="CD20" s="39">
        <f t="shared" si="61"/>
        <v>0</v>
      </c>
      <c r="CE20" s="39" t="str">
        <f t="shared" si="33"/>
        <v/>
      </c>
      <c r="CF20" s="39" t="str">
        <f t="shared" si="34"/>
        <v/>
      </c>
      <c r="CG20" s="39" t="str">
        <f t="shared" si="35"/>
        <v/>
      </c>
      <c r="CH20" s="39" t="str">
        <f t="shared" si="36"/>
        <v/>
      </c>
      <c r="CI20" s="39" t="str">
        <f t="shared" si="37"/>
        <v/>
      </c>
      <c r="CJ20" s="39" t="str">
        <f t="shared" si="38"/>
        <v/>
      </c>
      <c r="CK20" s="39" t="str">
        <f t="shared" si="39"/>
        <v/>
      </c>
      <c r="CL20" s="39" t="str">
        <f t="shared" si="40"/>
        <v/>
      </c>
      <c r="CM20" s="39" t="str">
        <f t="shared" si="41"/>
        <v/>
      </c>
      <c r="CN20" s="39" t="str">
        <f>IF($F20="Gross Revenue",BJ20,IF($F20="Net of COGP",#REF!,IF($F20="Area",BT20,IF($F20="Equally",CD20,""))))</f>
        <v/>
      </c>
    </row>
    <row r="21" spans="2:92">
      <c r="B21" s="96"/>
      <c r="C21" s="96"/>
      <c r="D21" s="97"/>
      <c r="E21" s="99"/>
      <c r="F21" s="203"/>
      <c r="G21" s="98"/>
      <c r="H21" s="200">
        <f t="shared" si="1"/>
        <v>0</v>
      </c>
      <c r="I21" s="134">
        <f t="shared" si="57"/>
        <v>0</v>
      </c>
      <c r="J21" s="44">
        <f t="shared" si="2"/>
        <v>0</v>
      </c>
      <c r="K21" s="134">
        <f t="shared" si="58"/>
        <v>0</v>
      </c>
      <c r="L21" s="100"/>
      <c r="M21" s="100"/>
      <c r="N21" s="100"/>
      <c r="O21" s="100"/>
      <c r="P21" s="100"/>
      <c r="Q21" s="100"/>
      <c r="R21" s="100"/>
      <c r="S21" s="100"/>
      <c r="T21" s="100"/>
      <c r="U21" s="100"/>
      <c r="V21" s="100"/>
      <c r="W21" s="100"/>
      <c r="AA21" s="1">
        <f t="shared" si="3"/>
        <v>0</v>
      </c>
      <c r="AB21" s="11">
        <f t="shared" si="42"/>
        <v>0</v>
      </c>
      <c r="AC21" s="11">
        <f t="shared" si="43"/>
        <v>0</v>
      </c>
      <c r="AD21" s="11">
        <f t="shared" si="44"/>
        <v>0</v>
      </c>
      <c r="AE21" s="11">
        <f t="shared" si="45"/>
        <v>0</v>
      </c>
      <c r="AF21" s="11">
        <f t="shared" si="46"/>
        <v>0</v>
      </c>
      <c r="AG21" s="11">
        <f t="shared" si="47"/>
        <v>0</v>
      </c>
      <c r="AH21" s="11">
        <f t="shared" si="48"/>
        <v>0</v>
      </c>
      <c r="AI21" s="11">
        <f t="shared" si="49"/>
        <v>0</v>
      </c>
      <c r="AJ21" s="11">
        <f t="shared" si="50"/>
        <v>0</v>
      </c>
      <c r="AK21" s="11">
        <f t="shared" si="51"/>
        <v>0</v>
      </c>
      <c r="AL21" s="11">
        <f t="shared" si="52"/>
        <v>0</v>
      </c>
      <c r="AM21" s="11">
        <f t="shared" si="53"/>
        <v>0</v>
      </c>
      <c r="AN21" s="11"/>
      <c r="AO21" s="1" t="str">
        <f t="shared" si="5"/>
        <v/>
      </c>
      <c r="AP21" s="49"/>
      <c r="AQ21" s="49"/>
      <c r="AR21" s="49"/>
      <c r="AS21" s="49"/>
      <c r="AT21" s="49"/>
      <c r="AU21" s="49"/>
      <c r="AV21" s="49"/>
      <c r="AW21" s="49"/>
      <c r="AX21" s="49"/>
      <c r="AY21" s="34">
        <f t="shared" si="54"/>
        <v>0</v>
      </c>
      <c r="AZ21" s="34"/>
      <c r="BA21" s="38">
        <f t="shared" si="6"/>
        <v>0</v>
      </c>
      <c r="BB21" s="38">
        <f t="shared" si="7"/>
        <v>0</v>
      </c>
      <c r="BC21" s="38">
        <f t="shared" si="8"/>
        <v>0</v>
      </c>
      <c r="BD21" s="38">
        <f t="shared" si="9"/>
        <v>0</v>
      </c>
      <c r="BE21" s="38">
        <f t="shared" si="10"/>
        <v>0</v>
      </c>
      <c r="BF21" s="38">
        <f t="shared" si="11"/>
        <v>0</v>
      </c>
      <c r="BG21" s="38">
        <f t="shared" si="12"/>
        <v>0</v>
      </c>
      <c r="BH21" s="38">
        <f t="shared" si="13"/>
        <v>0</v>
      </c>
      <c r="BI21" s="38">
        <f t="shared" si="14"/>
        <v>0</v>
      </c>
      <c r="BJ21" s="38">
        <f t="shared" si="59"/>
        <v>0</v>
      </c>
      <c r="BK21" s="39">
        <f t="shared" si="15"/>
        <v>0</v>
      </c>
      <c r="BL21" s="39">
        <f t="shared" si="16"/>
        <v>0</v>
      </c>
      <c r="BM21" s="39">
        <f t="shared" si="17"/>
        <v>0</v>
      </c>
      <c r="BN21" s="39">
        <f t="shared" si="18"/>
        <v>0</v>
      </c>
      <c r="BO21" s="39">
        <f t="shared" si="19"/>
        <v>0</v>
      </c>
      <c r="BP21" s="39">
        <f t="shared" si="20"/>
        <v>0</v>
      </c>
      <c r="BQ21" s="39">
        <f t="shared" si="21"/>
        <v>0</v>
      </c>
      <c r="BR21" s="39">
        <f t="shared" si="22"/>
        <v>0</v>
      </c>
      <c r="BS21" s="39">
        <f t="shared" si="23"/>
        <v>0</v>
      </c>
      <c r="BT21" s="39">
        <f t="shared" si="60"/>
        <v>0</v>
      </c>
      <c r="BU21" s="39">
        <f t="shared" si="24"/>
        <v>0</v>
      </c>
      <c r="BV21" s="39">
        <f t="shared" si="25"/>
        <v>0</v>
      </c>
      <c r="BW21" s="39">
        <f t="shared" si="26"/>
        <v>0</v>
      </c>
      <c r="BX21" s="39">
        <f t="shared" si="27"/>
        <v>0</v>
      </c>
      <c r="BY21" s="39">
        <f t="shared" si="28"/>
        <v>0</v>
      </c>
      <c r="BZ21" s="39">
        <f t="shared" si="29"/>
        <v>0</v>
      </c>
      <c r="CA21" s="39">
        <f t="shared" si="30"/>
        <v>0</v>
      </c>
      <c r="CB21" s="39">
        <f t="shared" si="31"/>
        <v>0</v>
      </c>
      <c r="CC21" s="39">
        <f t="shared" si="32"/>
        <v>0</v>
      </c>
      <c r="CD21" s="39">
        <f t="shared" si="61"/>
        <v>0</v>
      </c>
      <c r="CE21" s="39" t="str">
        <f t="shared" si="33"/>
        <v/>
      </c>
      <c r="CF21" s="39" t="str">
        <f t="shared" si="34"/>
        <v/>
      </c>
      <c r="CG21" s="39" t="str">
        <f t="shared" si="35"/>
        <v/>
      </c>
      <c r="CH21" s="39" t="str">
        <f t="shared" si="36"/>
        <v/>
      </c>
      <c r="CI21" s="39" t="str">
        <f t="shared" si="37"/>
        <v/>
      </c>
      <c r="CJ21" s="39" t="str">
        <f t="shared" si="38"/>
        <v/>
      </c>
      <c r="CK21" s="39" t="str">
        <f t="shared" si="39"/>
        <v/>
      </c>
      <c r="CL21" s="39" t="str">
        <f t="shared" si="40"/>
        <v/>
      </c>
      <c r="CM21" s="39" t="str">
        <f t="shared" si="41"/>
        <v/>
      </c>
      <c r="CN21" s="39" t="str">
        <f>IF($F21="Gross Revenue",BJ21,IF($F21="Net of COGP",#REF!,IF($F21="Area",BT21,IF($F21="Equally",CD21,""))))</f>
        <v/>
      </c>
    </row>
    <row r="22" spans="2:92">
      <c r="B22" s="96"/>
      <c r="C22" s="96"/>
      <c r="D22" s="97"/>
      <c r="E22" s="99"/>
      <c r="F22" s="203"/>
      <c r="G22" s="98"/>
      <c r="H22" s="200">
        <f t="shared" si="1"/>
        <v>0</v>
      </c>
      <c r="I22" s="134">
        <f t="shared" si="57"/>
        <v>0</v>
      </c>
      <c r="J22" s="44">
        <f t="shared" si="2"/>
        <v>0</v>
      </c>
      <c r="K22" s="134">
        <f t="shared" si="58"/>
        <v>0</v>
      </c>
      <c r="L22" s="100"/>
      <c r="M22" s="100"/>
      <c r="N22" s="100"/>
      <c r="O22" s="100"/>
      <c r="P22" s="100"/>
      <c r="Q22" s="100"/>
      <c r="R22" s="100"/>
      <c r="S22" s="100"/>
      <c r="T22" s="100"/>
      <c r="U22" s="100"/>
      <c r="V22" s="100"/>
      <c r="W22" s="100"/>
      <c r="AA22" s="1">
        <f t="shared" si="3"/>
        <v>0</v>
      </c>
      <c r="AB22" s="11">
        <f t="shared" si="42"/>
        <v>0</v>
      </c>
      <c r="AC22" s="11">
        <f t="shared" si="43"/>
        <v>0</v>
      </c>
      <c r="AD22" s="11">
        <f t="shared" si="44"/>
        <v>0</v>
      </c>
      <c r="AE22" s="11">
        <f t="shared" si="45"/>
        <v>0</v>
      </c>
      <c r="AF22" s="11">
        <f t="shared" si="46"/>
        <v>0</v>
      </c>
      <c r="AG22" s="11">
        <f t="shared" si="47"/>
        <v>0</v>
      </c>
      <c r="AH22" s="11">
        <f t="shared" si="48"/>
        <v>0</v>
      </c>
      <c r="AI22" s="11">
        <f t="shared" si="49"/>
        <v>0</v>
      </c>
      <c r="AJ22" s="11">
        <f t="shared" si="50"/>
        <v>0</v>
      </c>
      <c r="AK22" s="11">
        <f t="shared" si="51"/>
        <v>0</v>
      </c>
      <c r="AL22" s="11">
        <f t="shared" si="52"/>
        <v>0</v>
      </c>
      <c r="AM22" s="11">
        <f t="shared" si="53"/>
        <v>0</v>
      </c>
      <c r="AN22" s="11"/>
      <c r="AO22" s="1" t="str">
        <f t="shared" si="5"/>
        <v/>
      </c>
      <c r="AP22" s="49"/>
      <c r="AQ22" s="49"/>
      <c r="AR22" s="49"/>
      <c r="AS22" s="49"/>
      <c r="AT22" s="49"/>
      <c r="AU22" s="49"/>
      <c r="AV22" s="49"/>
      <c r="AW22" s="49"/>
      <c r="AX22" s="49"/>
      <c r="AY22" s="34">
        <f t="shared" si="54"/>
        <v>0</v>
      </c>
      <c r="AZ22" s="34"/>
      <c r="BA22" s="38">
        <f t="shared" si="6"/>
        <v>0</v>
      </c>
      <c r="BB22" s="38">
        <f t="shared" si="7"/>
        <v>0</v>
      </c>
      <c r="BC22" s="38">
        <f t="shared" si="8"/>
        <v>0</v>
      </c>
      <c r="BD22" s="38">
        <f t="shared" si="9"/>
        <v>0</v>
      </c>
      <c r="BE22" s="38">
        <f t="shared" si="10"/>
        <v>0</v>
      </c>
      <c r="BF22" s="38">
        <f t="shared" si="11"/>
        <v>0</v>
      </c>
      <c r="BG22" s="38">
        <f t="shared" si="12"/>
        <v>0</v>
      </c>
      <c r="BH22" s="38">
        <f t="shared" si="13"/>
        <v>0</v>
      </c>
      <c r="BI22" s="38">
        <f t="shared" si="14"/>
        <v>0</v>
      </c>
      <c r="BJ22" s="38">
        <f t="shared" si="59"/>
        <v>0</v>
      </c>
      <c r="BK22" s="39">
        <f t="shared" si="15"/>
        <v>0</v>
      </c>
      <c r="BL22" s="39">
        <f t="shared" si="16"/>
        <v>0</v>
      </c>
      <c r="BM22" s="39">
        <f t="shared" si="17"/>
        <v>0</v>
      </c>
      <c r="BN22" s="39">
        <f t="shared" si="18"/>
        <v>0</v>
      </c>
      <c r="BO22" s="39">
        <f t="shared" si="19"/>
        <v>0</v>
      </c>
      <c r="BP22" s="39">
        <f t="shared" si="20"/>
        <v>0</v>
      </c>
      <c r="BQ22" s="39">
        <f t="shared" si="21"/>
        <v>0</v>
      </c>
      <c r="BR22" s="39">
        <f t="shared" si="22"/>
        <v>0</v>
      </c>
      <c r="BS22" s="39">
        <f t="shared" si="23"/>
        <v>0</v>
      </c>
      <c r="BT22" s="39">
        <f t="shared" si="60"/>
        <v>0</v>
      </c>
      <c r="BU22" s="39">
        <f t="shared" si="24"/>
        <v>0</v>
      </c>
      <c r="BV22" s="39">
        <f t="shared" si="25"/>
        <v>0</v>
      </c>
      <c r="BW22" s="39">
        <f t="shared" si="26"/>
        <v>0</v>
      </c>
      <c r="BX22" s="39">
        <f t="shared" si="27"/>
        <v>0</v>
      </c>
      <c r="BY22" s="39">
        <f t="shared" si="28"/>
        <v>0</v>
      </c>
      <c r="BZ22" s="39">
        <f t="shared" si="29"/>
        <v>0</v>
      </c>
      <c r="CA22" s="39">
        <f t="shared" si="30"/>
        <v>0</v>
      </c>
      <c r="CB22" s="39">
        <f t="shared" si="31"/>
        <v>0</v>
      </c>
      <c r="CC22" s="39">
        <f t="shared" si="32"/>
        <v>0</v>
      </c>
      <c r="CD22" s="39">
        <f t="shared" si="61"/>
        <v>0</v>
      </c>
      <c r="CE22" s="39" t="str">
        <f t="shared" si="33"/>
        <v/>
      </c>
      <c r="CF22" s="39" t="str">
        <f t="shared" si="34"/>
        <v/>
      </c>
      <c r="CG22" s="39" t="str">
        <f t="shared" si="35"/>
        <v/>
      </c>
      <c r="CH22" s="39" t="str">
        <f t="shared" si="36"/>
        <v/>
      </c>
      <c r="CI22" s="39" t="str">
        <f t="shared" si="37"/>
        <v/>
      </c>
      <c r="CJ22" s="39" t="str">
        <f t="shared" si="38"/>
        <v/>
      </c>
      <c r="CK22" s="39" t="str">
        <f t="shared" si="39"/>
        <v/>
      </c>
      <c r="CL22" s="39" t="str">
        <f t="shared" si="40"/>
        <v/>
      </c>
      <c r="CM22" s="39" t="str">
        <f t="shared" si="41"/>
        <v/>
      </c>
      <c r="CN22" s="39" t="str">
        <f>IF($F22="Gross Revenue",BJ22,IF($F22="Net of COGP",#REF!,IF($F22="Area",BT22,IF($F22="Equally",CD22,""))))</f>
        <v/>
      </c>
    </row>
    <row r="23" spans="2:92">
      <c r="B23" s="96"/>
      <c r="C23" s="96"/>
      <c r="D23" s="97"/>
      <c r="E23" s="99"/>
      <c r="F23" s="203"/>
      <c r="G23" s="98"/>
      <c r="H23" s="200">
        <f t="shared" si="1"/>
        <v>0</v>
      </c>
      <c r="I23" s="134">
        <f t="shared" si="57"/>
        <v>0</v>
      </c>
      <c r="J23" s="44">
        <f t="shared" si="2"/>
        <v>0</v>
      </c>
      <c r="K23" s="134">
        <f t="shared" si="58"/>
        <v>0</v>
      </c>
      <c r="L23" s="100"/>
      <c r="M23" s="100"/>
      <c r="N23" s="100"/>
      <c r="O23" s="100"/>
      <c r="P23" s="100"/>
      <c r="Q23" s="100"/>
      <c r="R23" s="100"/>
      <c r="S23" s="100"/>
      <c r="T23" s="100"/>
      <c r="U23" s="100"/>
      <c r="V23" s="100"/>
      <c r="W23" s="100"/>
      <c r="AA23" s="1">
        <f t="shared" si="3"/>
        <v>0</v>
      </c>
      <c r="AB23" s="11">
        <f t="shared" si="42"/>
        <v>0</v>
      </c>
      <c r="AC23" s="11">
        <f t="shared" si="43"/>
        <v>0</v>
      </c>
      <c r="AD23" s="11">
        <f t="shared" si="44"/>
        <v>0</v>
      </c>
      <c r="AE23" s="11">
        <f t="shared" si="45"/>
        <v>0</v>
      </c>
      <c r="AF23" s="11">
        <f t="shared" si="46"/>
        <v>0</v>
      </c>
      <c r="AG23" s="11">
        <f t="shared" si="47"/>
        <v>0</v>
      </c>
      <c r="AH23" s="11">
        <f t="shared" si="48"/>
        <v>0</v>
      </c>
      <c r="AI23" s="11">
        <f t="shared" si="49"/>
        <v>0</v>
      </c>
      <c r="AJ23" s="11">
        <f t="shared" si="50"/>
        <v>0</v>
      </c>
      <c r="AK23" s="11">
        <f t="shared" si="51"/>
        <v>0</v>
      </c>
      <c r="AL23" s="11">
        <f t="shared" si="52"/>
        <v>0</v>
      </c>
      <c r="AM23" s="11">
        <f t="shared" si="53"/>
        <v>0</v>
      </c>
      <c r="AN23" s="11"/>
      <c r="AO23" s="1" t="str">
        <f t="shared" si="5"/>
        <v/>
      </c>
      <c r="AP23" s="49"/>
      <c r="AQ23" s="49"/>
      <c r="AR23" s="49"/>
      <c r="AS23" s="49"/>
      <c r="AT23" s="49"/>
      <c r="AU23" s="49"/>
      <c r="AV23" s="49"/>
      <c r="AW23" s="49"/>
      <c r="AX23" s="49"/>
      <c r="AY23" s="34">
        <f t="shared" si="54"/>
        <v>0</v>
      </c>
      <c r="AZ23" s="34"/>
      <c r="BA23" s="38">
        <f t="shared" si="6"/>
        <v>0</v>
      </c>
      <c r="BB23" s="38">
        <f t="shared" si="7"/>
        <v>0</v>
      </c>
      <c r="BC23" s="38">
        <f t="shared" si="8"/>
        <v>0</v>
      </c>
      <c r="BD23" s="38">
        <f t="shared" si="9"/>
        <v>0</v>
      </c>
      <c r="BE23" s="38">
        <f t="shared" si="10"/>
        <v>0</v>
      </c>
      <c r="BF23" s="38">
        <f t="shared" si="11"/>
        <v>0</v>
      </c>
      <c r="BG23" s="38">
        <f t="shared" si="12"/>
        <v>0</v>
      </c>
      <c r="BH23" s="38">
        <f t="shared" si="13"/>
        <v>0</v>
      </c>
      <c r="BI23" s="38">
        <f t="shared" si="14"/>
        <v>0</v>
      </c>
      <c r="BJ23" s="38">
        <f t="shared" si="59"/>
        <v>0</v>
      </c>
      <c r="BK23" s="39">
        <f t="shared" si="15"/>
        <v>0</v>
      </c>
      <c r="BL23" s="39">
        <f t="shared" si="16"/>
        <v>0</v>
      </c>
      <c r="BM23" s="39">
        <f t="shared" si="17"/>
        <v>0</v>
      </c>
      <c r="BN23" s="39">
        <f t="shared" si="18"/>
        <v>0</v>
      </c>
      <c r="BO23" s="39">
        <f t="shared" si="19"/>
        <v>0</v>
      </c>
      <c r="BP23" s="39">
        <f t="shared" si="20"/>
        <v>0</v>
      </c>
      <c r="BQ23" s="39">
        <f t="shared" si="21"/>
        <v>0</v>
      </c>
      <c r="BR23" s="39">
        <f t="shared" si="22"/>
        <v>0</v>
      </c>
      <c r="BS23" s="39">
        <f t="shared" si="23"/>
        <v>0</v>
      </c>
      <c r="BT23" s="39">
        <f t="shared" si="60"/>
        <v>0</v>
      </c>
      <c r="BU23" s="39">
        <f t="shared" si="24"/>
        <v>0</v>
      </c>
      <c r="BV23" s="39">
        <f t="shared" si="25"/>
        <v>0</v>
      </c>
      <c r="BW23" s="39">
        <f t="shared" si="26"/>
        <v>0</v>
      </c>
      <c r="BX23" s="39">
        <f t="shared" si="27"/>
        <v>0</v>
      </c>
      <c r="BY23" s="39">
        <f t="shared" si="28"/>
        <v>0</v>
      </c>
      <c r="BZ23" s="39">
        <f t="shared" si="29"/>
        <v>0</v>
      </c>
      <c r="CA23" s="39">
        <f t="shared" si="30"/>
        <v>0</v>
      </c>
      <c r="CB23" s="39">
        <f t="shared" si="31"/>
        <v>0</v>
      </c>
      <c r="CC23" s="39">
        <f t="shared" si="32"/>
        <v>0</v>
      </c>
      <c r="CD23" s="39">
        <f t="shared" si="61"/>
        <v>0</v>
      </c>
      <c r="CE23" s="39" t="str">
        <f t="shared" si="33"/>
        <v/>
      </c>
      <c r="CF23" s="39" t="str">
        <f t="shared" si="34"/>
        <v/>
      </c>
      <c r="CG23" s="39" t="str">
        <f t="shared" si="35"/>
        <v/>
      </c>
      <c r="CH23" s="39" t="str">
        <f t="shared" si="36"/>
        <v/>
      </c>
      <c r="CI23" s="39" t="str">
        <f t="shared" si="37"/>
        <v/>
      </c>
      <c r="CJ23" s="39" t="str">
        <f t="shared" si="38"/>
        <v/>
      </c>
      <c r="CK23" s="39" t="str">
        <f t="shared" si="39"/>
        <v/>
      </c>
      <c r="CL23" s="39" t="str">
        <f t="shared" si="40"/>
        <v/>
      </c>
      <c r="CM23" s="39" t="str">
        <f t="shared" si="41"/>
        <v/>
      </c>
      <c r="CN23" s="39" t="str">
        <f>IF($F23="Gross Revenue",BJ23,IF($F23="Net of COGP",#REF!,IF($F23="Area",BT23,IF($F23="Equally",CD23,""))))</f>
        <v/>
      </c>
    </row>
    <row r="24" spans="2:92">
      <c r="B24" s="96"/>
      <c r="C24" s="96"/>
      <c r="D24" s="97"/>
      <c r="E24" s="99"/>
      <c r="F24" s="203"/>
      <c r="G24" s="98"/>
      <c r="H24" s="200">
        <f t="shared" si="1"/>
        <v>0</v>
      </c>
      <c r="I24" s="134">
        <f t="shared" si="57"/>
        <v>0</v>
      </c>
      <c r="J24" s="44">
        <f t="shared" si="2"/>
        <v>0</v>
      </c>
      <c r="K24" s="134">
        <f t="shared" si="58"/>
        <v>0</v>
      </c>
      <c r="L24" s="100"/>
      <c r="M24" s="100"/>
      <c r="N24" s="100"/>
      <c r="O24" s="100"/>
      <c r="P24" s="100"/>
      <c r="Q24" s="100"/>
      <c r="R24" s="100"/>
      <c r="S24" s="100"/>
      <c r="T24" s="100"/>
      <c r="U24" s="100"/>
      <c r="V24" s="100"/>
      <c r="W24" s="100"/>
      <c r="AA24" s="1">
        <f t="shared" si="3"/>
        <v>0</v>
      </c>
      <c r="AB24" s="11">
        <f t="shared" si="42"/>
        <v>0</v>
      </c>
      <c r="AC24" s="11">
        <f t="shared" si="43"/>
        <v>0</v>
      </c>
      <c r="AD24" s="11">
        <f t="shared" si="44"/>
        <v>0</v>
      </c>
      <c r="AE24" s="11">
        <f t="shared" si="45"/>
        <v>0</v>
      </c>
      <c r="AF24" s="11">
        <f t="shared" si="46"/>
        <v>0</v>
      </c>
      <c r="AG24" s="11">
        <f t="shared" si="47"/>
        <v>0</v>
      </c>
      <c r="AH24" s="11">
        <f t="shared" si="48"/>
        <v>0</v>
      </c>
      <c r="AI24" s="11">
        <f t="shared" si="49"/>
        <v>0</v>
      </c>
      <c r="AJ24" s="11">
        <f t="shared" si="50"/>
        <v>0</v>
      </c>
      <c r="AK24" s="11">
        <f t="shared" si="51"/>
        <v>0</v>
      </c>
      <c r="AL24" s="11">
        <f t="shared" si="52"/>
        <v>0</v>
      </c>
      <c r="AM24" s="11">
        <f t="shared" si="53"/>
        <v>0</v>
      </c>
      <c r="AN24" s="11"/>
      <c r="AO24" s="1" t="str">
        <f t="shared" si="5"/>
        <v/>
      </c>
      <c r="AP24" s="49"/>
      <c r="AQ24" s="49"/>
      <c r="AR24" s="49"/>
      <c r="AS24" s="49"/>
      <c r="AT24" s="49"/>
      <c r="AU24" s="49"/>
      <c r="AV24" s="49"/>
      <c r="AW24" s="49"/>
      <c r="AX24" s="49"/>
      <c r="AY24" s="34">
        <f t="shared" si="54"/>
        <v>0</v>
      </c>
      <c r="AZ24" s="34"/>
      <c r="BA24" s="38">
        <f t="shared" si="6"/>
        <v>0</v>
      </c>
      <c r="BB24" s="38">
        <f t="shared" si="7"/>
        <v>0</v>
      </c>
      <c r="BC24" s="38">
        <f t="shared" si="8"/>
        <v>0</v>
      </c>
      <c r="BD24" s="38">
        <f t="shared" si="9"/>
        <v>0</v>
      </c>
      <c r="BE24" s="38">
        <f t="shared" si="10"/>
        <v>0</v>
      </c>
      <c r="BF24" s="38">
        <f t="shared" si="11"/>
        <v>0</v>
      </c>
      <c r="BG24" s="38">
        <f t="shared" si="12"/>
        <v>0</v>
      </c>
      <c r="BH24" s="38">
        <f t="shared" si="13"/>
        <v>0</v>
      </c>
      <c r="BI24" s="38">
        <f t="shared" si="14"/>
        <v>0</v>
      </c>
      <c r="BJ24" s="38">
        <f t="shared" si="59"/>
        <v>0</v>
      </c>
      <c r="BK24" s="39">
        <f t="shared" si="15"/>
        <v>0</v>
      </c>
      <c r="BL24" s="39">
        <f t="shared" si="16"/>
        <v>0</v>
      </c>
      <c r="BM24" s="39">
        <f t="shared" si="17"/>
        <v>0</v>
      </c>
      <c r="BN24" s="39">
        <f t="shared" si="18"/>
        <v>0</v>
      </c>
      <c r="BO24" s="39">
        <f t="shared" si="19"/>
        <v>0</v>
      </c>
      <c r="BP24" s="39">
        <f t="shared" si="20"/>
        <v>0</v>
      </c>
      <c r="BQ24" s="39">
        <f t="shared" si="21"/>
        <v>0</v>
      </c>
      <c r="BR24" s="39">
        <f t="shared" si="22"/>
        <v>0</v>
      </c>
      <c r="BS24" s="39">
        <f t="shared" si="23"/>
        <v>0</v>
      </c>
      <c r="BT24" s="39">
        <f t="shared" si="60"/>
        <v>0</v>
      </c>
      <c r="BU24" s="39">
        <f t="shared" si="24"/>
        <v>0</v>
      </c>
      <c r="BV24" s="39">
        <f t="shared" si="25"/>
        <v>0</v>
      </c>
      <c r="BW24" s="39">
        <f t="shared" si="26"/>
        <v>0</v>
      </c>
      <c r="BX24" s="39">
        <f t="shared" si="27"/>
        <v>0</v>
      </c>
      <c r="BY24" s="39">
        <f t="shared" si="28"/>
        <v>0</v>
      </c>
      <c r="BZ24" s="39">
        <f t="shared" si="29"/>
        <v>0</v>
      </c>
      <c r="CA24" s="39">
        <f t="shared" si="30"/>
        <v>0</v>
      </c>
      <c r="CB24" s="39">
        <f t="shared" si="31"/>
        <v>0</v>
      </c>
      <c r="CC24" s="39">
        <f t="shared" si="32"/>
        <v>0</v>
      </c>
      <c r="CD24" s="39">
        <f t="shared" si="61"/>
        <v>0</v>
      </c>
      <c r="CE24" s="39" t="str">
        <f t="shared" si="33"/>
        <v/>
      </c>
      <c r="CF24" s="39" t="str">
        <f t="shared" si="34"/>
        <v/>
      </c>
      <c r="CG24" s="39" t="str">
        <f t="shared" si="35"/>
        <v/>
      </c>
      <c r="CH24" s="39" t="str">
        <f t="shared" si="36"/>
        <v/>
      </c>
      <c r="CI24" s="39" t="str">
        <f t="shared" si="37"/>
        <v/>
      </c>
      <c r="CJ24" s="39" t="str">
        <f t="shared" si="38"/>
        <v/>
      </c>
      <c r="CK24" s="39" t="str">
        <f t="shared" si="39"/>
        <v/>
      </c>
      <c r="CL24" s="39" t="str">
        <f t="shared" si="40"/>
        <v/>
      </c>
      <c r="CM24" s="39" t="str">
        <f t="shared" si="41"/>
        <v/>
      </c>
      <c r="CN24" s="39" t="str">
        <f>IF($F24="Gross Revenue",BJ24,IF($F24="Net of COGP",#REF!,IF($F24="Area",BT24,IF($F24="Equally",CD24,""))))</f>
        <v/>
      </c>
    </row>
    <row r="25" spans="2:92">
      <c r="B25" s="96"/>
      <c r="C25" s="96"/>
      <c r="D25" s="97"/>
      <c r="E25" s="99"/>
      <c r="F25" s="203"/>
      <c r="G25" s="98"/>
      <c r="H25" s="200">
        <f t="shared" si="1"/>
        <v>0</v>
      </c>
      <c r="I25" s="134">
        <f t="shared" si="57"/>
        <v>0</v>
      </c>
      <c r="J25" s="44">
        <f t="shared" si="2"/>
        <v>0</v>
      </c>
      <c r="K25" s="134">
        <f t="shared" si="58"/>
        <v>0</v>
      </c>
      <c r="L25" s="100"/>
      <c r="M25" s="100"/>
      <c r="N25" s="100"/>
      <c r="O25" s="100"/>
      <c r="P25" s="100"/>
      <c r="Q25" s="100"/>
      <c r="R25" s="100"/>
      <c r="S25" s="100"/>
      <c r="T25" s="100"/>
      <c r="U25" s="100"/>
      <c r="V25" s="100"/>
      <c r="W25" s="100"/>
      <c r="AA25" s="1">
        <f t="shared" si="3"/>
        <v>0</v>
      </c>
      <c r="AB25" s="11">
        <f t="shared" si="42"/>
        <v>0</v>
      </c>
      <c r="AC25" s="11">
        <f t="shared" si="43"/>
        <v>0</v>
      </c>
      <c r="AD25" s="11">
        <f t="shared" si="44"/>
        <v>0</v>
      </c>
      <c r="AE25" s="11">
        <f t="shared" si="45"/>
        <v>0</v>
      </c>
      <c r="AF25" s="11">
        <f t="shared" si="46"/>
        <v>0</v>
      </c>
      <c r="AG25" s="11">
        <f t="shared" si="47"/>
        <v>0</v>
      </c>
      <c r="AH25" s="11">
        <f t="shared" si="48"/>
        <v>0</v>
      </c>
      <c r="AI25" s="11">
        <f t="shared" si="49"/>
        <v>0</v>
      </c>
      <c r="AJ25" s="11">
        <f t="shared" si="50"/>
        <v>0</v>
      </c>
      <c r="AK25" s="11">
        <f t="shared" si="51"/>
        <v>0</v>
      </c>
      <c r="AL25" s="11">
        <f t="shared" si="52"/>
        <v>0</v>
      </c>
      <c r="AM25" s="11">
        <f t="shared" si="53"/>
        <v>0</v>
      </c>
      <c r="AN25" s="11"/>
      <c r="AO25" s="1" t="str">
        <f t="shared" si="5"/>
        <v/>
      </c>
      <c r="AP25" s="49"/>
      <c r="AQ25" s="49"/>
      <c r="AR25" s="49"/>
      <c r="AS25" s="49"/>
      <c r="AT25" s="49"/>
      <c r="AU25" s="49"/>
      <c r="AV25" s="49"/>
      <c r="AW25" s="49"/>
      <c r="AX25" s="49"/>
      <c r="AY25" s="34">
        <f t="shared" si="54"/>
        <v>0</v>
      </c>
      <c r="AZ25" s="34"/>
      <c r="BA25" s="38">
        <f t="shared" si="6"/>
        <v>0</v>
      </c>
      <c r="BB25" s="38">
        <f t="shared" si="7"/>
        <v>0</v>
      </c>
      <c r="BC25" s="38">
        <f t="shared" si="8"/>
        <v>0</v>
      </c>
      <c r="BD25" s="38">
        <f t="shared" si="9"/>
        <v>0</v>
      </c>
      <c r="BE25" s="38">
        <f t="shared" si="10"/>
        <v>0</v>
      </c>
      <c r="BF25" s="38">
        <f t="shared" si="11"/>
        <v>0</v>
      </c>
      <c r="BG25" s="38">
        <f t="shared" si="12"/>
        <v>0</v>
      </c>
      <c r="BH25" s="38">
        <f t="shared" si="13"/>
        <v>0</v>
      </c>
      <c r="BI25" s="38">
        <f t="shared" si="14"/>
        <v>0</v>
      </c>
      <c r="BJ25" s="38">
        <f t="shared" si="59"/>
        <v>0</v>
      </c>
      <c r="BK25" s="39">
        <f t="shared" si="15"/>
        <v>0</v>
      </c>
      <c r="BL25" s="39">
        <f t="shared" si="16"/>
        <v>0</v>
      </c>
      <c r="BM25" s="39">
        <f t="shared" si="17"/>
        <v>0</v>
      </c>
      <c r="BN25" s="39">
        <f t="shared" si="18"/>
        <v>0</v>
      </c>
      <c r="BO25" s="39">
        <f t="shared" si="19"/>
        <v>0</v>
      </c>
      <c r="BP25" s="39">
        <f t="shared" si="20"/>
        <v>0</v>
      </c>
      <c r="BQ25" s="39">
        <f t="shared" si="21"/>
        <v>0</v>
      </c>
      <c r="BR25" s="39">
        <f t="shared" si="22"/>
        <v>0</v>
      </c>
      <c r="BS25" s="39">
        <f t="shared" si="23"/>
        <v>0</v>
      </c>
      <c r="BT25" s="39">
        <f t="shared" si="60"/>
        <v>0</v>
      </c>
      <c r="BU25" s="39">
        <f t="shared" si="24"/>
        <v>0</v>
      </c>
      <c r="BV25" s="39">
        <f t="shared" si="25"/>
        <v>0</v>
      </c>
      <c r="BW25" s="39">
        <f t="shared" si="26"/>
        <v>0</v>
      </c>
      <c r="BX25" s="39">
        <f t="shared" si="27"/>
        <v>0</v>
      </c>
      <c r="BY25" s="39">
        <f t="shared" si="28"/>
        <v>0</v>
      </c>
      <c r="BZ25" s="39">
        <f t="shared" si="29"/>
        <v>0</v>
      </c>
      <c r="CA25" s="39">
        <f t="shared" si="30"/>
        <v>0</v>
      </c>
      <c r="CB25" s="39">
        <f t="shared" si="31"/>
        <v>0</v>
      </c>
      <c r="CC25" s="39">
        <f t="shared" si="32"/>
        <v>0</v>
      </c>
      <c r="CD25" s="39">
        <f t="shared" si="61"/>
        <v>0</v>
      </c>
      <c r="CE25" s="39" t="str">
        <f t="shared" si="33"/>
        <v/>
      </c>
      <c r="CF25" s="39" t="str">
        <f t="shared" si="34"/>
        <v/>
      </c>
      <c r="CG25" s="39" t="str">
        <f t="shared" si="35"/>
        <v/>
      </c>
      <c r="CH25" s="39" t="str">
        <f t="shared" si="36"/>
        <v/>
      </c>
      <c r="CI25" s="39" t="str">
        <f t="shared" si="37"/>
        <v/>
      </c>
      <c r="CJ25" s="39" t="str">
        <f t="shared" si="38"/>
        <v/>
      </c>
      <c r="CK25" s="39" t="str">
        <f t="shared" si="39"/>
        <v/>
      </c>
      <c r="CL25" s="39" t="str">
        <f t="shared" si="40"/>
        <v/>
      </c>
      <c r="CM25" s="39" t="str">
        <f t="shared" si="41"/>
        <v/>
      </c>
      <c r="CN25" s="39" t="str">
        <f>IF($F25="Gross Revenue",BJ25,IF($F25="Net of COGP",#REF!,IF($F25="Area",BT25,IF($F25="Equally",CD25,""))))</f>
        <v/>
      </c>
    </row>
    <row r="26" spans="2:92">
      <c r="B26" s="96"/>
      <c r="C26" s="96"/>
      <c r="D26" s="97"/>
      <c r="E26" s="99"/>
      <c r="F26" s="203"/>
      <c r="G26" s="98"/>
      <c r="H26" s="200">
        <f t="shared" si="1"/>
        <v>0</v>
      </c>
      <c r="I26" s="134">
        <f t="shared" si="57"/>
        <v>0</v>
      </c>
      <c r="J26" s="44">
        <f t="shared" si="2"/>
        <v>0</v>
      </c>
      <c r="K26" s="134">
        <f t="shared" si="58"/>
        <v>0</v>
      </c>
      <c r="L26" s="100"/>
      <c r="M26" s="100"/>
      <c r="N26" s="100"/>
      <c r="O26" s="100"/>
      <c r="P26" s="100"/>
      <c r="Q26" s="100"/>
      <c r="R26" s="100"/>
      <c r="S26" s="100"/>
      <c r="T26" s="100"/>
      <c r="U26" s="100"/>
      <c r="V26" s="100"/>
      <c r="W26" s="100"/>
      <c r="AA26" s="1">
        <f t="shared" si="3"/>
        <v>0</v>
      </c>
      <c r="AB26" s="11">
        <f t="shared" si="42"/>
        <v>0</v>
      </c>
      <c r="AC26" s="11">
        <f t="shared" si="43"/>
        <v>0</v>
      </c>
      <c r="AD26" s="11">
        <f t="shared" si="44"/>
        <v>0</v>
      </c>
      <c r="AE26" s="11">
        <f t="shared" si="45"/>
        <v>0</v>
      </c>
      <c r="AF26" s="11">
        <f t="shared" si="46"/>
        <v>0</v>
      </c>
      <c r="AG26" s="11">
        <f t="shared" si="47"/>
        <v>0</v>
      </c>
      <c r="AH26" s="11">
        <f t="shared" si="48"/>
        <v>0</v>
      </c>
      <c r="AI26" s="11">
        <f t="shared" si="49"/>
        <v>0</v>
      </c>
      <c r="AJ26" s="11">
        <f t="shared" si="50"/>
        <v>0</v>
      </c>
      <c r="AK26" s="11">
        <f t="shared" si="51"/>
        <v>0</v>
      </c>
      <c r="AL26" s="11">
        <f t="shared" si="52"/>
        <v>0</v>
      </c>
      <c r="AM26" s="11">
        <f t="shared" si="53"/>
        <v>0</v>
      </c>
      <c r="AN26" s="11"/>
      <c r="AO26" s="1" t="str">
        <f t="shared" si="5"/>
        <v/>
      </c>
      <c r="AP26" s="49"/>
      <c r="AQ26" s="49"/>
      <c r="AR26" s="49"/>
      <c r="AS26" s="49"/>
      <c r="AT26" s="49"/>
      <c r="AU26" s="49"/>
      <c r="AV26" s="49"/>
      <c r="AW26" s="49"/>
      <c r="AX26" s="49"/>
      <c r="AY26" s="34">
        <f t="shared" si="54"/>
        <v>0</v>
      </c>
      <c r="AZ26" s="34"/>
      <c r="BA26" s="38">
        <f t="shared" si="6"/>
        <v>0</v>
      </c>
      <c r="BB26" s="38">
        <f t="shared" si="7"/>
        <v>0</v>
      </c>
      <c r="BC26" s="38">
        <f t="shared" si="8"/>
        <v>0</v>
      </c>
      <c r="BD26" s="38">
        <f t="shared" si="9"/>
        <v>0</v>
      </c>
      <c r="BE26" s="38">
        <f t="shared" si="10"/>
        <v>0</v>
      </c>
      <c r="BF26" s="38">
        <f t="shared" si="11"/>
        <v>0</v>
      </c>
      <c r="BG26" s="38">
        <f t="shared" si="12"/>
        <v>0</v>
      </c>
      <c r="BH26" s="38">
        <f t="shared" si="13"/>
        <v>0</v>
      </c>
      <c r="BI26" s="38">
        <f t="shared" si="14"/>
        <v>0</v>
      </c>
      <c r="BJ26" s="38">
        <f t="shared" si="59"/>
        <v>0</v>
      </c>
      <c r="BK26" s="39">
        <f t="shared" si="15"/>
        <v>0</v>
      </c>
      <c r="BL26" s="39">
        <f t="shared" si="16"/>
        <v>0</v>
      </c>
      <c r="BM26" s="39">
        <f t="shared" si="17"/>
        <v>0</v>
      </c>
      <c r="BN26" s="39">
        <f t="shared" si="18"/>
        <v>0</v>
      </c>
      <c r="BO26" s="39">
        <f t="shared" si="19"/>
        <v>0</v>
      </c>
      <c r="BP26" s="39">
        <f t="shared" si="20"/>
        <v>0</v>
      </c>
      <c r="BQ26" s="39">
        <f t="shared" si="21"/>
        <v>0</v>
      </c>
      <c r="BR26" s="39">
        <f t="shared" si="22"/>
        <v>0</v>
      </c>
      <c r="BS26" s="39">
        <f t="shared" si="23"/>
        <v>0</v>
      </c>
      <c r="BT26" s="39">
        <f t="shared" si="60"/>
        <v>0</v>
      </c>
      <c r="BU26" s="39">
        <f t="shared" si="24"/>
        <v>0</v>
      </c>
      <c r="BV26" s="39">
        <f t="shared" si="25"/>
        <v>0</v>
      </c>
      <c r="BW26" s="39">
        <f t="shared" si="26"/>
        <v>0</v>
      </c>
      <c r="BX26" s="39">
        <f t="shared" si="27"/>
        <v>0</v>
      </c>
      <c r="BY26" s="39">
        <f t="shared" si="28"/>
        <v>0</v>
      </c>
      <c r="BZ26" s="39">
        <f t="shared" si="29"/>
        <v>0</v>
      </c>
      <c r="CA26" s="39">
        <f t="shared" si="30"/>
        <v>0</v>
      </c>
      <c r="CB26" s="39">
        <f t="shared" si="31"/>
        <v>0</v>
      </c>
      <c r="CC26" s="39">
        <f t="shared" si="32"/>
        <v>0</v>
      </c>
      <c r="CD26" s="39">
        <f t="shared" si="61"/>
        <v>0</v>
      </c>
      <c r="CE26" s="39" t="str">
        <f t="shared" si="33"/>
        <v/>
      </c>
      <c r="CF26" s="39" t="str">
        <f t="shared" si="34"/>
        <v/>
      </c>
      <c r="CG26" s="39" t="str">
        <f t="shared" si="35"/>
        <v/>
      </c>
      <c r="CH26" s="39" t="str">
        <f t="shared" si="36"/>
        <v/>
      </c>
      <c r="CI26" s="39" t="str">
        <f t="shared" si="37"/>
        <v/>
      </c>
      <c r="CJ26" s="39" t="str">
        <f t="shared" si="38"/>
        <v/>
      </c>
      <c r="CK26" s="39" t="str">
        <f t="shared" si="39"/>
        <v/>
      </c>
      <c r="CL26" s="39" t="str">
        <f t="shared" si="40"/>
        <v/>
      </c>
      <c r="CM26" s="39" t="str">
        <f t="shared" si="41"/>
        <v/>
      </c>
      <c r="CN26" s="39" t="str">
        <f>IF($F26="Gross Revenue",BJ26,IF($F26="Net of COGP",#REF!,IF($F26="Area",BT26,IF($F26="Equally",CD26,""))))</f>
        <v/>
      </c>
    </row>
    <row r="27" spans="2:92">
      <c r="B27" s="96"/>
      <c r="C27" s="96"/>
      <c r="D27" s="97"/>
      <c r="E27" s="99"/>
      <c r="F27" s="203"/>
      <c r="G27" s="98"/>
      <c r="H27" s="200">
        <f t="shared" si="1"/>
        <v>0</v>
      </c>
      <c r="I27" s="134">
        <f t="shared" si="57"/>
        <v>0</v>
      </c>
      <c r="J27" s="44">
        <f t="shared" si="2"/>
        <v>0</v>
      </c>
      <c r="K27" s="134">
        <f t="shared" si="58"/>
        <v>0</v>
      </c>
      <c r="L27" s="100"/>
      <c r="M27" s="100"/>
      <c r="N27" s="100"/>
      <c r="O27" s="100"/>
      <c r="P27" s="100"/>
      <c r="Q27" s="100"/>
      <c r="R27" s="100"/>
      <c r="S27" s="100"/>
      <c r="T27" s="100"/>
      <c r="U27" s="100"/>
      <c r="V27" s="100"/>
      <c r="W27" s="100"/>
      <c r="AA27" s="1">
        <f t="shared" si="3"/>
        <v>0</v>
      </c>
      <c r="AB27" s="11">
        <f t="shared" si="42"/>
        <v>0</v>
      </c>
      <c r="AC27" s="11">
        <f t="shared" si="43"/>
        <v>0</v>
      </c>
      <c r="AD27" s="11">
        <f t="shared" si="44"/>
        <v>0</v>
      </c>
      <c r="AE27" s="11">
        <f t="shared" si="45"/>
        <v>0</v>
      </c>
      <c r="AF27" s="11">
        <f t="shared" si="46"/>
        <v>0</v>
      </c>
      <c r="AG27" s="11">
        <f t="shared" si="47"/>
        <v>0</v>
      </c>
      <c r="AH27" s="11">
        <f t="shared" si="48"/>
        <v>0</v>
      </c>
      <c r="AI27" s="11">
        <f t="shared" si="49"/>
        <v>0</v>
      </c>
      <c r="AJ27" s="11">
        <f t="shared" si="50"/>
        <v>0</v>
      </c>
      <c r="AK27" s="11">
        <f t="shared" si="51"/>
        <v>0</v>
      </c>
      <c r="AL27" s="11">
        <f t="shared" si="52"/>
        <v>0</v>
      </c>
      <c r="AM27" s="11">
        <f t="shared" si="53"/>
        <v>0</v>
      </c>
      <c r="AN27" s="11"/>
      <c r="AO27" s="1" t="str">
        <f t="shared" si="5"/>
        <v/>
      </c>
      <c r="AP27" s="49"/>
      <c r="AQ27" s="49"/>
      <c r="AR27" s="49"/>
      <c r="AS27" s="49"/>
      <c r="AT27" s="49"/>
      <c r="AU27" s="49"/>
      <c r="AV27" s="49"/>
      <c r="AW27" s="49"/>
      <c r="AX27" s="49"/>
      <c r="AY27" s="34">
        <f t="shared" si="54"/>
        <v>0</v>
      </c>
      <c r="AZ27" s="34"/>
      <c r="BA27" s="38">
        <f t="shared" si="6"/>
        <v>0</v>
      </c>
      <c r="BB27" s="38">
        <f t="shared" si="7"/>
        <v>0</v>
      </c>
      <c r="BC27" s="38">
        <f t="shared" si="8"/>
        <v>0</v>
      </c>
      <c r="BD27" s="38">
        <f t="shared" si="9"/>
        <v>0</v>
      </c>
      <c r="BE27" s="38">
        <f t="shared" si="10"/>
        <v>0</v>
      </c>
      <c r="BF27" s="38">
        <f t="shared" si="11"/>
        <v>0</v>
      </c>
      <c r="BG27" s="38">
        <f t="shared" si="12"/>
        <v>0</v>
      </c>
      <c r="BH27" s="38">
        <f t="shared" si="13"/>
        <v>0</v>
      </c>
      <c r="BI27" s="38">
        <f t="shared" si="14"/>
        <v>0</v>
      </c>
      <c r="BJ27" s="38">
        <f t="shared" si="59"/>
        <v>0</v>
      </c>
      <c r="BK27" s="39">
        <f t="shared" si="15"/>
        <v>0</v>
      </c>
      <c r="BL27" s="39">
        <f t="shared" si="16"/>
        <v>0</v>
      </c>
      <c r="BM27" s="39">
        <f t="shared" si="17"/>
        <v>0</v>
      </c>
      <c r="BN27" s="39">
        <f t="shared" si="18"/>
        <v>0</v>
      </c>
      <c r="BO27" s="39">
        <f t="shared" si="19"/>
        <v>0</v>
      </c>
      <c r="BP27" s="39">
        <f t="shared" si="20"/>
        <v>0</v>
      </c>
      <c r="BQ27" s="39">
        <f t="shared" si="21"/>
        <v>0</v>
      </c>
      <c r="BR27" s="39">
        <f t="shared" si="22"/>
        <v>0</v>
      </c>
      <c r="BS27" s="39">
        <f t="shared" si="23"/>
        <v>0</v>
      </c>
      <c r="BT27" s="39">
        <f t="shared" si="60"/>
        <v>0</v>
      </c>
      <c r="BU27" s="39">
        <f t="shared" si="24"/>
        <v>0</v>
      </c>
      <c r="BV27" s="39">
        <f t="shared" si="25"/>
        <v>0</v>
      </c>
      <c r="BW27" s="39">
        <f t="shared" si="26"/>
        <v>0</v>
      </c>
      <c r="BX27" s="39">
        <f t="shared" si="27"/>
        <v>0</v>
      </c>
      <c r="BY27" s="39">
        <f t="shared" si="28"/>
        <v>0</v>
      </c>
      <c r="BZ27" s="39">
        <f t="shared" si="29"/>
        <v>0</v>
      </c>
      <c r="CA27" s="39">
        <f t="shared" si="30"/>
        <v>0</v>
      </c>
      <c r="CB27" s="39">
        <f t="shared" si="31"/>
        <v>0</v>
      </c>
      <c r="CC27" s="39">
        <f t="shared" si="32"/>
        <v>0</v>
      </c>
      <c r="CD27" s="39">
        <f t="shared" si="61"/>
        <v>0</v>
      </c>
      <c r="CE27" s="39" t="str">
        <f t="shared" si="33"/>
        <v/>
      </c>
      <c r="CF27" s="39" t="str">
        <f t="shared" si="34"/>
        <v/>
      </c>
      <c r="CG27" s="39" t="str">
        <f t="shared" si="35"/>
        <v/>
      </c>
      <c r="CH27" s="39" t="str">
        <f t="shared" si="36"/>
        <v/>
      </c>
      <c r="CI27" s="39" t="str">
        <f t="shared" si="37"/>
        <v/>
      </c>
      <c r="CJ27" s="39" t="str">
        <f t="shared" si="38"/>
        <v/>
      </c>
      <c r="CK27" s="39" t="str">
        <f t="shared" si="39"/>
        <v/>
      </c>
      <c r="CL27" s="39" t="str">
        <f t="shared" si="40"/>
        <v/>
      </c>
      <c r="CM27" s="39" t="str">
        <f t="shared" si="41"/>
        <v/>
      </c>
      <c r="CN27" s="39" t="str">
        <f>IF($F27="Gross Revenue",BJ27,IF($F27="Net of COGP",#REF!,IF($F27="Area",BT27,IF($F27="Equally",CD27,""))))</f>
        <v/>
      </c>
    </row>
    <row r="28" spans="2:92">
      <c r="B28" s="96"/>
      <c r="C28" s="96"/>
      <c r="D28" s="97"/>
      <c r="E28" s="99"/>
      <c r="F28" s="203"/>
      <c r="G28" s="98"/>
      <c r="H28" s="200">
        <f t="shared" si="1"/>
        <v>0</v>
      </c>
      <c r="I28" s="134">
        <f t="shared" si="57"/>
        <v>0</v>
      </c>
      <c r="J28" s="44">
        <f t="shared" si="2"/>
        <v>0</v>
      </c>
      <c r="K28" s="134">
        <f t="shared" si="58"/>
        <v>0</v>
      </c>
      <c r="L28" s="100"/>
      <c r="M28" s="100"/>
      <c r="N28" s="100"/>
      <c r="O28" s="100"/>
      <c r="P28" s="100"/>
      <c r="Q28" s="100"/>
      <c r="R28" s="100"/>
      <c r="S28" s="100"/>
      <c r="T28" s="100"/>
      <c r="U28" s="100"/>
      <c r="V28" s="100"/>
      <c r="W28" s="100"/>
      <c r="AA28" s="1">
        <f t="shared" si="3"/>
        <v>0</v>
      </c>
      <c r="AB28" s="11">
        <f t="shared" si="42"/>
        <v>0</v>
      </c>
      <c r="AC28" s="11">
        <f t="shared" si="43"/>
        <v>0</v>
      </c>
      <c r="AD28" s="11">
        <f t="shared" si="44"/>
        <v>0</v>
      </c>
      <c r="AE28" s="11">
        <f t="shared" si="45"/>
        <v>0</v>
      </c>
      <c r="AF28" s="11">
        <f t="shared" si="46"/>
        <v>0</v>
      </c>
      <c r="AG28" s="11">
        <f t="shared" si="47"/>
        <v>0</v>
      </c>
      <c r="AH28" s="11">
        <f t="shared" si="48"/>
        <v>0</v>
      </c>
      <c r="AI28" s="11">
        <f t="shared" si="49"/>
        <v>0</v>
      </c>
      <c r="AJ28" s="11">
        <f t="shared" si="50"/>
        <v>0</v>
      </c>
      <c r="AK28" s="11">
        <f t="shared" si="51"/>
        <v>0</v>
      </c>
      <c r="AL28" s="11">
        <f t="shared" si="52"/>
        <v>0</v>
      </c>
      <c r="AM28" s="11">
        <f t="shared" si="53"/>
        <v>0</v>
      </c>
      <c r="AN28" s="11"/>
      <c r="AO28" s="1" t="str">
        <f t="shared" si="5"/>
        <v/>
      </c>
      <c r="AP28" s="49"/>
      <c r="AQ28" s="49"/>
      <c r="AR28" s="49"/>
      <c r="AS28" s="49"/>
      <c r="AT28" s="49"/>
      <c r="AU28" s="49"/>
      <c r="AV28" s="49"/>
      <c r="AW28" s="49"/>
      <c r="AX28" s="49"/>
      <c r="AY28" s="34">
        <f t="shared" si="54"/>
        <v>0</v>
      </c>
      <c r="AZ28" s="34"/>
      <c r="BA28" s="38">
        <f t="shared" si="6"/>
        <v>0</v>
      </c>
      <c r="BB28" s="38">
        <f t="shared" si="7"/>
        <v>0</v>
      </c>
      <c r="BC28" s="38">
        <f t="shared" si="8"/>
        <v>0</v>
      </c>
      <c r="BD28" s="38">
        <f t="shared" si="9"/>
        <v>0</v>
      </c>
      <c r="BE28" s="38">
        <f t="shared" si="10"/>
        <v>0</v>
      </c>
      <c r="BF28" s="38">
        <f t="shared" si="11"/>
        <v>0</v>
      </c>
      <c r="BG28" s="38">
        <f t="shared" si="12"/>
        <v>0</v>
      </c>
      <c r="BH28" s="38">
        <f t="shared" si="13"/>
        <v>0</v>
      </c>
      <c r="BI28" s="38">
        <f t="shared" si="14"/>
        <v>0</v>
      </c>
      <c r="BJ28" s="38">
        <f t="shared" si="59"/>
        <v>0</v>
      </c>
      <c r="BK28" s="39">
        <f t="shared" si="15"/>
        <v>0</v>
      </c>
      <c r="BL28" s="39">
        <f t="shared" si="16"/>
        <v>0</v>
      </c>
      <c r="BM28" s="39">
        <f t="shared" si="17"/>
        <v>0</v>
      </c>
      <c r="BN28" s="39">
        <f t="shared" si="18"/>
        <v>0</v>
      </c>
      <c r="BO28" s="39">
        <f t="shared" si="19"/>
        <v>0</v>
      </c>
      <c r="BP28" s="39">
        <f t="shared" si="20"/>
        <v>0</v>
      </c>
      <c r="BQ28" s="39">
        <f t="shared" si="21"/>
        <v>0</v>
      </c>
      <c r="BR28" s="39">
        <f t="shared" si="22"/>
        <v>0</v>
      </c>
      <c r="BS28" s="39">
        <f t="shared" si="23"/>
        <v>0</v>
      </c>
      <c r="BT28" s="39">
        <f t="shared" si="60"/>
        <v>0</v>
      </c>
      <c r="BU28" s="39">
        <f t="shared" si="24"/>
        <v>0</v>
      </c>
      <c r="BV28" s="39">
        <f t="shared" si="25"/>
        <v>0</v>
      </c>
      <c r="BW28" s="39">
        <f t="shared" si="26"/>
        <v>0</v>
      </c>
      <c r="BX28" s="39">
        <f t="shared" si="27"/>
        <v>0</v>
      </c>
      <c r="BY28" s="39">
        <f t="shared" si="28"/>
        <v>0</v>
      </c>
      <c r="BZ28" s="39">
        <f t="shared" si="29"/>
        <v>0</v>
      </c>
      <c r="CA28" s="39">
        <f t="shared" si="30"/>
        <v>0</v>
      </c>
      <c r="CB28" s="39">
        <f t="shared" si="31"/>
        <v>0</v>
      </c>
      <c r="CC28" s="39">
        <f t="shared" si="32"/>
        <v>0</v>
      </c>
      <c r="CD28" s="39">
        <f t="shared" si="61"/>
        <v>0</v>
      </c>
      <c r="CE28" s="39" t="str">
        <f t="shared" si="33"/>
        <v/>
      </c>
      <c r="CF28" s="39" t="str">
        <f t="shared" si="34"/>
        <v/>
      </c>
      <c r="CG28" s="39" t="str">
        <f t="shared" si="35"/>
        <v/>
      </c>
      <c r="CH28" s="39" t="str">
        <f t="shared" si="36"/>
        <v/>
      </c>
      <c r="CI28" s="39" t="str">
        <f t="shared" si="37"/>
        <v/>
      </c>
      <c r="CJ28" s="39" t="str">
        <f t="shared" si="38"/>
        <v/>
      </c>
      <c r="CK28" s="39" t="str">
        <f t="shared" si="39"/>
        <v/>
      </c>
      <c r="CL28" s="39" t="str">
        <f t="shared" si="40"/>
        <v/>
      </c>
      <c r="CM28" s="39" t="str">
        <f t="shared" si="41"/>
        <v/>
      </c>
      <c r="CN28" s="39" t="str">
        <f>IF($F28="Gross Revenue",BJ28,IF($F28="Net of COGP",#REF!,IF($F28="Area",BT28,IF($F28="Equally",CD28,""))))</f>
        <v/>
      </c>
    </row>
    <row r="29" spans="2:92">
      <c r="B29" s="96"/>
      <c r="C29" s="96"/>
      <c r="D29" s="97"/>
      <c r="E29" s="99"/>
      <c r="F29" s="203"/>
      <c r="G29" s="98"/>
      <c r="H29" s="200">
        <f t="shared" si="1"/>
        <v>0</v>
      </c>
      <c r="I29" s="134">
        <f t="shared" si="57"/>
        <v>0</v>
      </c>
      <c r="J29" s="44">
        <f t="shared" si="2"/>
        <v>0</v>
      </c>
      <c r="K29" s="134">
        <f t="shared" si="58"/>
        <v>0</v>
      </c>
      <c r="L29" s="100"/>
      <c r="M29" s="100"/>
      <c r="N29" s="100"/>
      <c r="O29" s="100"/>
      <c r="P29" s="100"/>
      <c r="Q29" s="100"/>
      <c r="R29" s="100"/>
      <c r="S29" s="100"/>
      <c r="T29" s="100"/>
      <c r="U29" s="100"/>
      <c r="V29" s="100"/>
      <c r="W29" s="100"/>
      <c r="AA29" s="1">
        <f t="shared" si="3"/>
        <v>0</v>
      </c>
      <c r="AB29" s="11">
        <f t="shared" si="42"/>
        <v>0</v>
      </c>
      <c r="AC29" s="11">
        <f t="shared" si="43"/>
        <v>0</v>
      </c>
      <c r="AD29" s="11">
        <f t="shared" si="44"/>
        <v>0</v>
      </c>
      <c r="AE29" s="11">
        <f t="shared" si="45"/>
        <v>0</v>
      </c>
      <c r="AF29" s="11">
        <f t="shared" si="46"/>
        <v>0</v>
      </c>
      <c r="AG29" s="11">
        <f t="shared" si="47"/>
        <v>0</v>
      </c>
      <c r="AH29" s="11">
        <f t="shared" si="48"/>
        <v>0</v>
      </c>
      <c r="AI29" s="11">
        <f t="shared" si="49"/>
        <v>0</v>
      </c>
      <c r="AJ29" s="11">
        <f t="shared" si="50"/>
        <v>0</v>
      </c>
      <c r="AK29" s="11">
        <f t="shared" si="51"/>
        <v>0</v>
      </c>
      <c r="AL29" s="11">
        <f t="shared" si="52"/>
        <v>0</v>
      </c>
      <c r="AM29" s="11">
        <f t="shared" si="53"/>
        <v>0</v>
      </c>
      <c r="AN29" s="11"/>
      <c r="AO29" s="1" t="str">
        <f t="shared" si="5"/>
        <v/>
      </c>
      <c r="AP29" s="49"/>
      <c r="AQ29" s="49"/>
      <c r="AR29" s="49"/>
      <c r="AS29" s="49"/>
      <c r="AT29" s="49"/>
      <c r="AU29" s="49"/>
      <c r="AV29" s="49"/>
      <c r="AW29" s="49"/>
      <c r="AX29" s="49"/>
      <c r="AY29" s="34">
        <f t="shared" si="54"/>
        <v>0</v>
      </c>
      <c r="AZ29" s="34"/>
      <c r="BA29" s="38">
        <f t="shared" si="6"/>
        <v>0</v>
      </c>
      <c r="BB29" s="38">
        <f t="shared" si="7"/>
        <v>0</v>
      </c>
      <c r="BC29" s="38">
        <f t="shared" si="8"/>
        <v>0</v>
      </c>
      <c r="BD29" s="38">
        <f t="shared" si="9"/>
        <v>0</v>
      </c>
      <c r="BE29" s="38">
        <f t="shared" si="10"/>
        <v>0</v>
      </c>
      <c r="BF29" s="38">
        <f t="shared" si="11"/>
        <v>0</v>
      </c>
      <c r="BG29" s="38">
        <f t="shared" si="12"/>
        <v>0</v>
      </c>
      <c r="BH29" s="38">
        <f t="shared" si="13"/>
        <v>0</v>
      </c>
      <c r="BI29" s="38">
        <f t="shared" si="14"/>
        <v>0</v>
      </c>
      <c r="BJ29" s="38">
        <f t="shared" si="59"/>
        <v>0</v>
      </c>
      <c r="BK29" s="39">
        <f t="shared" si="15"/>
        <v>0</v>
      </c>
      <c r="BL29" s="39">
        <f t="shared" si="16"/>
        <v>0</v>
      </c>
      <c r="BM29" s="39">
        <f t="shared" si="17"/>
        <v>0</v>
      </c>
      <c r="BN29" s="39">
        <f t="shared" si="18"/>
        <v>0</v>
      </c>
      <c r="BO29" s="39">
        <f t="shared" si="19"/>
        <v>0</v>
      </c>
      <c r="BP29" s="39">
        <f t="shared" si="20"/>
        <v>0</v>
      </c>
      <c r="BQ29" s="39">
        <f t="shared" si="21"/>
        <v>0</v>
      </c>
      <c r="BR29" s="39">
        <f t="shared" si="22"/>
        <v>0</v>
      </c>
      <c r="BS29" s="39">
        <f t="shared" si="23"/>
        <v>0</v>
      </c>
      <c r="BT29" s="39">
        <f t="shared" si="60"/>
        <v>0</v>
      </c>
      <c r="BU29" s="39">
        <f t="shared" si="24"/>
        <v>0</v>
      </c>
      <c r="BV29" s="39">
        <f t="shared" si="25"/>
        <v>0</v>
      </c>
      <c r="BW29" s="39">
        <f t="shared" si="26"/>
        <v>0</v>
      </c>
      <c r="BX29" s="39">
        <f t="shared" si="27"/>
        <v>0</v>
      </c>
      <c r="BY29" s="39">
        <f t="shared" si="28"/>
        <v>0</v>
      </c>
      <c r="BZ29" s="39">
        <f t="shared" si="29"/>
        <v>0</v>
      </c>
      <c r="CA29" s="39">
        <f t="shared" si="30"/>
        <v>0</v>
      </c>
      <c r="CB29" s="39">
        <f t="shared" si="31"/>
        <v>0</v>
      </c>
      <c r="CC29" s="39">
        <f t="shared" si="32"/>
        <v>0</v>
      </c>
      <c r="CD29" s="39">
        <f t="shared" si="61"/>
        <v>0</v>
      </c>
      <c r="CE29" s="39" t="str">
        <f t="shared" si="33"/>
        <v/>
      </c>
      <c r="CF29" s="39" t="str">
        <f t="shared" si="34"/>
        <v/>
      </c>
      <c r="CG29" s="39" t="str">
        <f t="shared" si="35"/>
        <v/>
      </c>
      <c r="CH29" s="39" t="str">
        <f t="shared" si="36"/>
        <v/>
      </c>
      <c r="CI29" s="39" t="str">
        <f t="shared" si="37"/>
        <v/>
      </c>
      <c r="CJ29" s="39" t="str">
        <f t="shared" si="38"/>
        <v/>
      </c>
      <c r="CK29" s="39" t="str">
        <f t="shared" si="39"/>
        <v/>
      </c>
      <c r="CL29" s="39" t="str">
        <f t="shared" si="40"/>
        <v/>
      </c>
      <c r="CM29" s="39" t="str">
        <f t="shared" si="41"/>
        <v/>
      </c>
      <c r="CN29" s="39" t="str">
        <f>IF($F29="Gross Revenue",BJ29,IF($F29="Net of COGP",#REF!,IF($F29="Area",BT29,IF($F29="Equally",CD29,""))))</f>
        <v/>
      </c>
    </row>
    <row r="30" spans="2:92">
      <c r="B30" s="96"/>
      <c r="C30" s="96"/>
      <c r="D30" s="97"/>
      <c r="E30" s="99"/>
      <c r="F30" s="203"/>
      <c r="G30" s="98"/>
      <c r="H30" s="200">
        <f t="shared" si="1"/>
        <v>0</v>
      </c>
      <c r="I30" s="134">
        <f t="shared" si="57"/>
        <v>0</v>
      </c>
      <c r="J30" s="44">
        <f t="shared" si="2"/>
        <v>0</v>
      </c>
      <c r="K30" s="134">
        <f t="shared" si="58"/>
        <v>0</v>
      </c>
      <c r="L30" s="100"/>
      <c r="M30" s="100"/>
      <c r="N30" s="100"/>
      <c r="O30" s="100"/>
      <c r="P30" s="100"/>
      <c r="Q30" s="100"/>
      <c r="R30" s="100"/>
      <c r="S30" s="100"/>
      <c r="T30" s="100"/>
      <c r="U30" s="100"/>
      <c r="V30" s="100"/>
      <c r="W30" s="100"/>
      <c r="AA30" s="1">
        <f t="shared" si="3"/>
        <v>0</v>
      </c>
      <c r="AB30" s="11">
        <f t="shared" si="42"/>
        <v>0</v>
      </c>
      <c r="AC30" s="11">
        <f t="shared" si="43"/>
        <v>0</v>
      </c>
      <c r="AD30" s="11">
        <f t="shared" si="44"/>
        <v>0</v>
      </c>
      <c r="AE30" s="11">
        <f t="shared" si="45"/>
        <v>0</v>
      </c>
      <c r="AF30" s="11">
        <f t="shared" si="46"/>
        <v>0</v>
      </c>
      <c r="AG30" s="11">
        <f t="shared" si="47"/>
        <v>0</v>
      </c>
      <c r="AH30" s="11">
        <f t="shared" si="48"/>
        <v>0</v>
      </c>
      <c r="AI30" s="11">
        <f t="shared" si="49"/>
        <v>0</v>
      </c>
      <c r="AJ30" s="11">
        <f t="shared" si="50"/>
        <v>0</v>
      </c>
      <c r="AK30" s="11">
        <f t="shared" si="51"/>
        <v>0</v>
      </c>
      <c r="AL30" s="11">
        <f t="shared" si="52"/>
        <v>0</v>
      </c>
      <c r="AM30" s="11">
        <f t="shared" si="53"/>
        <v>0</v>
      </c>
      <c r="AN30" s="11"/>
      <c r="AO30" s="1" t="str">
        <f t="shared" si="5"/>
        <v/>
      </c>
      <c r="AP30" s="49"/>
      <c r="AQ30" s="49"/>
      <c r="AR30" s="49"/>
      <c r="AS30" s="49"/>
      <c r="AT30" s="49"/>
      <c r="AU30" s="49"/>
      <c r="AV30" s="49"/>
      <c r="AW30" s="49"/>
      <c r="AX30" s="49"/>
      <c r="AY30" s="34">
        <f t="shared" si="54"/>
        <v>0</v>
      </c>
      <c r="AZ30" s="34"/>
      <c r="BA30" s="38">
        <f t="shared" si="6"/>
        <v>0</v>
      </c>
      <c r="BB30" s="38">
        <f t="shared" si="7"/>
        <v>0</v>
      </c>
      <c r="BC30" s="38">
        <f t="shared" si="8"/>
        <v>0</v>
      </c>
      <c r="BD30" s="38">
        <f t="shared" si="9"/>
        <v>0</v>
      </c>
      <c r="BE30" s="38">
        <f t="shared" si="10"/>
        <v>0</v>
      </c>
      <c r="BF30" s="38">
        <f t="shared" si="11"/>
        <v>0</v>
      </c>
      <c r="BG30" s="38">
        <f t="shared" si="12"/>
        <v>0</v>
      </c>
      <c r="BH30" s="38">
        <f t="shared" si="13"/>
        <v>0</v>
      </c>
      <c r="BI30" s="38">
        <f t="shared" si="14"/>
        <v>0</v>
      </c>
      <c r="BJ30" s="38">
        <f t="shared" si="59"/>
        <v>0</v>
      </c>
      <c r="BK30" s="39">
        <f t="shared" si="15"/>
        <v>0</v>
      </c>
      <c r="BL30" s="39">
        <f t="shared" si="16"/>
        <v>0</v>
      </c>
      <c r="BM30" s="39">
        <f t="shared" si="17"/>
        <v>0</v>
      </c>
      <c r="BN30" s="39">
        <f t="shared" si="18"/>
        <v>0</v>
      </c>
      <c r="BO30" s="39">
        <f t="shared" si="19"/>
        <v>0</v>
      </c>
      <c r="BP30" s="39">
        <f t="shared" si="20"/>
        <v>0</v>
      </c>
      <c r="BQ30" s="39">
        <f t="shared" si="21"/>
        <v>0</v>
      </c>
      <c r="BR30" s="39">
        <f t="shared" si="22"/>
        <v>0</v>
      </c>
      <c r="BS30" s="39">
        <f t="shared" si="23"/>
        <v>0</v>
      </c>
      <c r="BT30" s="39">
        <f t="shared" si="60"/>
        <v>0</v>
      </c>
      <c r="BU30" s="39">
        <f t="shared" si="24"/>
        <v>0</v>
      </c>
      <c r="BV30" s="39">
        <f t="shared" si="25"/>
        <v>0</v>
      </c>
      <c r="BW30" s="39">
        <f t="shared" si="26"/>
        <v>0</v>
      </c>
      <c r="BX30" s="39">
        <f t="shared" si="27"/>
        <v>0</v>
      </c>
      <c r="BY30" s="39">
        <f t="shared" si="28"/>
        <v>0</v>
      </c>
      <c r="BZ30" s="39">
        <f t="shared" si="29"/>
        <v>0</v>
      </c>
      <c r="CA30" s="39">
        <f t="shared" si="30"/>
        <v>0</v>
      </c>
      <c r="CB30" s="39">
        <f t="shared" si="31"/>
        <v>0</v>
      </c>
      <c r="CC30" s="39">
        <f t="shared" si="32"/>
        <v>0</v>
      </c>
      <c r="CD30" s="39">
        <f t="shared" si="61"/>
        <v>0</v>
      </c>
      <c r="CE30" s="39" t="str">
        <f t="shared" si="33"/>
        <v/>
      </c>
      <c r="CF30" s="39" t="str">
        <f t="shared" si="34"/>
        <v/>
      </c>
      <c r="CG30" s="39" t="str">
        <f t="shared" si="35"/>
        <v/>
      </c>
      <c r="CH30" s="39" t="str">
        <f t="shared" si="36"/>
        <v/>
      </c>
      <c r="CI30" s="39" t="str">
        <f t="shared" si="37"/>
        <v/>
      </c>
      <c r="CJ30" s="39" t="str">
        <f t="shared" si="38"/>
        <v/>
      </c>
      <c r="CK30" s="39" t="str">
        <f t="shared" si="39"/>
        <v/>
      </c>
      <c r="CL30" s="39" t="str">
        <f t="shared" si="40"/>
        <v/>
      </c>
      <c r="CM30" s="39" t="str">
        <f t="shared" si="41"/>
        <v/>
      </c>
      <c r="CN30" s="39" t="str">
        <f>IF($F30="Gross Revenue",BJ30,IF($F30="Net of COGP",#REF!,IF($F30="Area",BT30,IF($F30="Equally",CD30,""))))</f>
        <v/>
      </c>
    </row>
    <row r="31" spans="2:92">
      <c r="B31" s="96"/>
      <c r="C31" s="96"/>
      <c r="D31" s="97"/>
      <c r="E31" s="99"/>
      <c r="F31" s="203"/>
      <c r="G31" s="98"/>
      <c r="H31" s="200">
        <f t="shared" si="1"/>
        <v>0</v>
      </c>
      <c r="I31" s="134">
        <f t="shared" si="57"/>
        <v>0</v>
      </c>
      <c r="J31" s="44">
        <f t="shared" si="2"/>
        <v>0</v>
      </c>
      <c r="K31" s="134">
        <f t="shared" si="58"/>
        <v>0</v>
      </c>
      <c r="L31" s="100"/>
      <c r="M31" s="100"/>
      <c r="N31" s="100"/>
      <c r="O31" s="100"/>
      <c r="P31" s="100"/>
      <c r="Q31" s="100"/>
      <c r="R31" s="100"/>
      <c r="S31" s="100"/>
      <c r="T31" s="100"/>
      <c r="U31" s="100"/>
      <c r="V31" s="100"/>
      <c r="W31" s="100"/>
      <c r="AA31" s="1">
        <f t="shared" si="3"/>
        <v>0</v>
      </c>
      <c r="AB31" s="11">
        <f t="shared" si="42"/>
        <v>0</v>
      </c>
      <c r="AC31" s="11">
        <f t="shared" si="43"/>
        <v>0</v>
      </c>
      <c r="AD31" s="11">
        <f t="shared" si="44"/>
        <v>0</v>
      </c>
      <c r="AE31" s="11">
        <f t="shared" si="45"/>
        <v>0</v>
      </c>
      <c r="AF31" s="11">
        <f t="shared" si="46"/>
        <v>0</v>
      </c>
      <c r="AG31" s="11">
        <f t="shared" si="47"/>
        <v>0</v>
      </c>
      <c r="AH31" s="11">
        <f t="shared" si="48"/>
        <v>0</v>
      </c>
      <c r="AI31" s="11">
        <f t="shared" si="49"/>
        <v>0</v>
      </c>
      <c r="AJ31" s="11">
        <f t="shared" si="50"/>
        <v>0</v>
      </c>
      <c r="AK31" s="11">
        <f t="shared" si="51"/>
        <v>0</v>
      </c>
      <c r="AL31" s="11">
        <f t="shared" si="52"/>
        <v>0</v>
      </c>
      <c r="AM31" s="11">
        <f t="shared" si="53"/>
        <v>0</v>
      </c>
      <c r="AN31" s="11"/>
      <c r="AO31" s="1" t="str">
        <f t="shared" si="5"/>
        <v/>
      </c>
      <c r="AP31" s="49"/>
      <c r="AQ31" s="49"/>
      <c r="AR31" s="49"/>
      <c r="AS31" s="49"/>
      <c r="AT31" s="49"/>
      <c r="AU31" s="49"/>
      <c r="AV31" s="49"/>
      <c r="AW31" s="49"/>
      <c r="AX31" s="49"/>
      <c r="AY31" s="34">
        <f t="shared" si="54"/>
        <v>0</v>
      </c>
      <c r="AZ31" s="34"/>
      <c r="BA31" s="38">
        <f t="shared" si="6"/>
        <v>0</v>
      </c>
      <c r="BB31" s="38">
        <f t="shared" si="7"/>
        <v>0</v>
      </c>
      <c r="BC31" s="38">
        <f t="shared" si="8"/>
        <v>0</v>
      </c>
      <c r="BD31" s="38">
        <f t="shared" si="9"/>
        <v>0</v>
      </c>
      <c r="BE31" s="38">
        <f t="shared" si="10"/>
        <v>0</v>
      </c>
      <c r="BF31" s="38">
        <f t="shared" si="11"/>
        <v>0</v>
      </c>
      <c r="BG31" s="38">
        <f t="shared" si="12"/>
        <v>0</v>
      </c>
      <c r="BH31" s="38">
        <f t="shared" si="13"/>
        <v>0</v>
      </c>
      <c r="BI31" s="38">
        <f t="shared" si="14"/>
        <v>0</v>
      </c>
      <c r="BJ31" s="38">
        <f t="shared" si="59"/>
        <v>0</v>
      </c>
      <c r="BK31" s="39">
        <f t="shared" si="15"/>
        <v>0</v>
      </c>
      <c r="BL31" s="39">
        <f t="shared" si="16"/>
        <v>0</v>
      </c>
      <c r="BM31" s="39">
        <f t="shared" si="17"/>
        <v>0</v>
      </c>
      <c r="BN31" s="39">
        <f t="shared" si="18"/>
        <v>0</v>
      </c>
      <c r="BO31" s="39">
        <f t="shared" si="19"/>
        <v>0</v>
      </c>
      <c r="BP31" s="39">
        <f t="shared" si="20"/>
        <v>0</v>
      </c>
      <c r="BQ31" s="39">
        <f t="shared" si="21"/>
        <v>0</v>
      </c>
      <c r="BR31" s="39">
        <f t="shared" si="22"/>
        <v>0</v>
      </c>
      <c r="BS31" s="39">
        <f t="shared" si="23"/>
        <v>0</v>
      </c>
      <c r="BT31" s="39">
        <f t="shared" si="60"/>
        <v>0</v>
      </c>
      <c r="BU31" s="39">
        <f t="shared" si="24"/>
        <v>0</v>
      </c>
      <c r="BV31" s="39">
        <f t="shared" si="25"/>
        <v>0</v>
      </c>
      <c r="BW31" s="39">
        <f t="shared" si="26"/>
        <v>0</v>
      </c>
      <c r="BX31" s="39">
        <f t="shared" si="27"/>
        <v>0</v>
      </c>
      <c r="BY31" s="39">
        <f t="shared" si="28"/>
        <v>0</v>
      </c>
      <c r="BZ31" s="39">
        <f t="shared" si="29"/>
        <v>0</v>
      </c>
      <c r="CA31" s="39">
        <f t="shared" si="30"/>
        <v>0</v>
      </c>
      <c r="CB31" s="39">
        <f t="shared" si="31"/>
        <v>0</v>
      </c>
      <c r="CC31" s="39">
        <f t="shared" si="32"/>
        <v>0</v>
      </c>
      <c r="CD31" s="39">
        <f t="shared" si="61"/>
        <v>0</v>
      </c>
      <c r="CE31" s="39" t="str">
        <f t="shared" si="33"/>
        <v/>
      </c>
      <c r="CF31" s="39" t="str">
        <f t="shared" si="34"/>
        <v/>
      </c>
      <c r="CG31" s="39" t="str">
        <f t="shared" si="35"/>
        <v/>
      </c>
      <c r="CH31" s="39" t="str">
        <f t="shared" si="36"/>
        <v/>
      </c>
      <c r="CI31" s="39" t="str">
        <f t="shared" si="37"/>
        <v/>
      </c>
      <c r="CJ31" s="39" t="str">
        <f t="shared" si="38"/>
        <v/>
      </c>
      <c r="CK31" s="39" t="str">
        <f t="shared" si="39"/>
        <v/>
      </c>
      <c r="CL31" s="39" t="str">
        <f t="shared" si="40"/>
        <v/>
      </c>
      <c r="CM31" s="39" t="str">
        <f t="shared" si="41"/>
        <v/>
      </c>
      <c r="CN31" s="39" t="str">
        <f>IF($F31="Gross Revenue",BJ31,IF($F31="Net of COGP",#REF!,IF($F31="Area",BT31,IF($F31="Equally",CD31,""))))</f>
        <v/>
      </c>
    </row>
    <row r="32" spans="2:92">
      <c r="B32" s="96"/>
      <c r="C32" s="96"/>
      <c r="D32" s="97"/>
      <c r="E32" s="99"/>
      <c r="F32" s="203"/>
      <c r="G32" s="98"/>
      <c r="H32" s="200">
        <f t="shared" si="1"/>
        <v>0</v>
      </c>
      <c r="I32" s="134">
        <f t="shared" si="57"/>
        <v>0</v>
      </c>
      <c r="J32" s="44">
        <f t="shared" si="2"/>
        <v>0</v>
      </c>
      <c r="K32" s="134">
        <f t="shared" si="58"/>
        <v>0</v>
      </c>
      <c r="L32" s="100"/>
      <c r="M32" s="100"/>
      <c r="N32" s="100"/>
      <c r="O32" s="100"/>
      <c r="P32" s="100"/>
      <c r="Q32" s="100"/>
      <c r="R32" s="100"/>
      <c r="S32" s="100"/>
      <c r="T32" s="100"/>
      <c r="U32" s="100"/>
      <c r="V32" s="100"/>
      <c r="W32" s="100"/>
      <c r="AA32" s="1">
        <f t="shared" si="3"/>
        <v>0</v>
      </c>
      <c r="AB32" s="11">
        <f t="shared" si="42"/>
        <v>0</v>
      </c>
      <c r="AC32" s="11">
        <f t="shared" si="43"/>
        <v>0</v>
      </c>
      <c r="AD32" s="11">
        <f t="shared" si="44"/>
        <v>0</v>
      </c>
      <c r="AE32" s="11">
        <f t="shared" si="45"/>
        <v>0</v>
      </c>
      <c r="AF32" s="11">
        <f t="shared" si="46"/>
        <v>0</v>
      </c>
      <c r="AG32" s="11">
        <f t="shared" si="47"/>
        <v>0</v>
      </c>
      <c r="AH32" s="11">
        <f t="shared" si="48"/>
        <v>0</v>
      </c>
      <c r="AI32" s="11">
        <f t="shared" si="49"/>
        <v>0</v>
      </c>
      <c r="AJ32" s="11">
        <f t="shared" si="50"/>
        <v>0</v>
      </c>
      <c r="AK32" s="11">
        <f t="shared" si="51"/>
        <v>0</v>
      </c>
      <c r="AL32" s="11">
        <f t="shared" si="52"/>
        <v>0</v>
      </c>
      <c r="AM32" s="11">
        <f t="shared" si="53"/>
        <v>0</v>
      </c>
      <c r="AN32" s="11"/>
      <c r="AO32" s="1" t="str">
        <f t="shared" si="5"/>
        <v/>
      </c>
      <c r="AP32" s="49"/>
      <c r="AQ32" s="49"/>
      <c r="AR32" s="49"/>
      <c r="AS32" s="49"/>
      <c r="AT32" s="49"/>
      <c r="AU32" s="49"/>
      <c r="AV32" s="49"/>
      <c r="AW32" s="49"/>
      <c r="AX32" s="49"/>
      <c r="AY32" s="34">
        <f t="shared" si="54"/>
        <v>0</v>
      </c>
      <c r="AZ32" s="34"/>
      <c r="BA32" s="38">
        <f t="shared" si="6"/>
        <v>0</v>
      </c>
      <c r="BB32" s="38">
        <f t="shared" si="7"/>
        <v>0</v>
      </c>
      <c r="BC32" s="38">
        <f t="shared" si="8"/>
        <v>0</v>
      </c>
      <c r="BD32" s="38">
        <f t="shared" si="9"/>
        <v>0</v>
      </c>
      <c r="BE32" s="38">
        <f t="shared" si="10"/>
        <v>0</v>
      </c>
      <c r="BF32" s="38">
        <f t="shared" si="11"/>
        <v>0</v>
      </c>
      <c r="BG32" s="38">
        <f t="shared" si="12"/>
        <v>0</v>
      </c>
      <c r="BH32" s="38">
        <f t="shared" si="13"/>
        <v>0</v>
      </c>
      <c r="BI32" s="38">
        <f t="shared" si="14"/>
        <v>0</v>
      </c>
      <c r="BJ32" s="38">
        <f t="shared" si="59"/>
        <v>0</v>
      </c>
      <c r="BK32" s="39">
        <f t="shared" si="15"/>
        <v>0</v>
      </c>
      <c r="BL32" s="39">
        <f t="shared" si="16"/>
        <v>0</v>
      </c>
      <c r="BM32" s="39">
        <f t="shared" si="17"/>
        <v>0</v>
      </c>
      <c r="BN32" s="39">
        <f t="shared" si="18"/>
        <v>0</v>
      </c>
      <c r="BO32" s="39">
        <f t="shared" si="19"/>
        <v>0</v>
      </c>
      <c r="BP32" s="39">
        <f t="shared" si="20"/>
        <v>0</v>
      </c>
      <c r="BQ32" s="39">
        <f t="shared" si="21"/>
        <v>0</v>
      </c>
      <c r="BR32" s="39">
        <f t="shared" si="22"/>
        <v>0</v>
      </c>
      <c r="BS32" s="39">
        <f t="shared" si="23"/>
        <v>0</v>
      </c>
      <c r="BT32" s="39">
        <f t="shared" si="60"/>
        <v>0</v>
      </c>
      <c r="BU32" s="39">
        <f t="shared" si="24"/>
        <v>0</v>
      </c>
      <c r="BV32" s="39">
        <f t="shared" si="25"/>
        <v>0</v>
      </c>
      <c r="BW32" s="39">
        <f t="shared" si="26"/>
        <v>0</v>
      </c>
      <c r="BX32" s="39">
        <f t="shared" si="27"/>
        <v>0</v>
      </c>
      <c r="BY32" s="39">
        <f t="shared" si="28"/>
        <v>0</v>
      </c>
      <c r="BZ32" s="39">
        <f t="shared" si="29"/>
        <v>0</v>
      </c>
      <c r="CA32" s="39">
        <f t="shared" si="30"/>
        <v>0</v>
      </c>
      <c r="CB32" s="39">
        <f t="shared" si="31"/>
        <v>0</v>
      </c>
      <c r="CC32" s="39">
        <f t="shared" si="32"/>
        <v>0</v>
      </c>
      <c r="CD32" s="39">
        <f t="shared" si="61"/>
        <v>0</v>
      </c>
      <c r="CE32" s="39" t="str">
        <f t="shared" si="33"/>
        <v/>
      </c>
      <c r="CF32" s="39" t="str">
        <f t="shared" si="34"/>
        <v/>
      </c>
      <c r="CG32" s="39" t="str">
        <f t="shared" si="35"/>
        <v/>
      </c>
      <c r="CH32" s="39" t="str">
        <f t="shared" si="36"/>
        <v/>
      </c>
      <c r="CI32" s="39" t="str">
        <f t="shared" si="37"/>
        <v/>
      </c>
      <c r="CJ32" s="39" t="str">
        <f t="shared" si="38"/>
        <v/>
      </c>
      <c r="CK32" s="39" t="str">
        <f t="shared" si="39"/>
        <v/>
      </c>
      <c r="CL32" s="39" t="str">
        <f t="shared" si="40"/>
        <v/>
      </c>
      <c r="CM32" s="39" t="str">
        <f t="shared" si="41"/>
        <v/>
      </c>
      <c r="CN32" s="39" t="str">
        <f>IF($F32="Gross Revenue",BJ32,IF($F32="Net of COGP",#REF!,IF($F32="Area",BT32,IF($F32="Equally",CD32,""))))</f>
        <v/>
      </c>
    </row>
    <row r="33" spans="2:92">
      <c r="B33" s="96"/>
      <c r="C33" s="96"/>
      <c r="D33" s="97"/>
      <c r="E33" s="99"/>
      <c r="F33" s="203"/>
      <c r="G33" s="98"/>
      <c r="H33" s="200">
        <f t="shared" si="1"/>
        <v>0</v>
      </c>
      <c r="I33" s="134">
        <f t="shared" si="57"/>
        <v>0</v>
      </c>
      <c r="J33" s="44">
        <f t="shared" si="2"/>
        <v>0</v>
      </c>
      <c r="K33" s="134">
        <f t="shared" si="58"/>
        <v>0</v>
      </c>
      <c r="L33" s="100"/>
      <c r="M33" s="100"/>
      <c r="N33" s="100"/>
      <c r="O33" s="100"/>
      <c r="P33" s="100"/>
      <c r="Q33" s="100"/>
      <c r="R33" s="100"/>
      <c r="S33" s="100"/>
      <c r="T33" s="100"/>
      <c r="U33" s="100"/>
      <c r="V33" s="100"/>
      <c r="W33" s="100"/>
      <c r="AA33" s="1">
        <f t="shared" si="3"/>
        <v>0</v>
      </c>
      <c r="AB33" s="11">
        <f t="shared" si="42"/>
        <v>0</v>
      </c>
      <c r="AC33" s="11">
        <f t="shared" si="43"/>
        <v>0</v>
      </c>
      <c r="AD33" s="11">
        <f t="shared" si="44"/>
        <v>0</v>
      </c>
      <c r="AE33" s="11">
        <f t="shared" si="45"/>
        <v>0</v>
      </c>
      <c r="AF33" s="11">
        <f t="shared" si="46"/>
        <v>0</v>
      </c>
      <c r="AG33" s="11">
        <f t="shared" si="47"/>
        <v>0</v>
      </c>
      <c r="AH33" s="11">
        <f t="shared" si="48"/>
        <v>0</v>
      </c>
      <c r="AI33" s="11">
        <f t="shared" si="49"/>
        <v>0</v>
      </c>
      <c r="AJ33" s="11">
        <f t="shared" si="50"/>
        <v>0</v>
      </c>
      <c r="AK33" s="11">
        <f t="shared" si="51"/>
        <v>0</v>
      </c>
      <c r="AL33" s="11">
        <f t="shared" si="52"/>
        <v>0</v>
      </c>
      <c r="AM33" s="11">
        <f t="shared" si="53"/>
        <v>0</v>
      </c>
      <c r="AN33" s="11"/>
      <c r="AO33" s="1" t="str">
        <f t="shared" si="5"/>
        <v/>
      </c>
      <c r="AP33" s="49"/>
      <c r="AQ33" s="49"/>
      <c r="AR33" s="49"/>
      <c r="AS33" s="49"/>
      <c r="AT33" s="49"/>
      <c r="AU33" s="49"/>
      <c r="AV33" s="49"/>
      <c r="AW33" s="49"/>
      <c r="AX33" s="49"/>
      <c r="AY33" s="34">
        <f t="shared" si="54"/>
        <v>0</v>
      </c>
      <c r="AZ33" s="34"/>
      <c r="BA33" s="38">
        <f t="shared" si="6"/>
        <v>0</v>
      </c>
      <c r="BB33" s="38">
        <f t="shared" si="7"/>
        <v>0</v>
      </c>
      <c r="BC33" s="38">
        <f t="shared" si="8"/>
        <v>0</v>
      </c>
      <c r="BD33" s="38">
        <f t="shared" si="9"/>
        <v>0</v>
      </c>
      <c r="BE33" s="38">
        <f t="shared" si="10"/>
        <v>0</v>
      </c>
      <c r="BF33" s="38">
        <f t="shared" si="11"/>
        <v>0</v>
      </c>
      <c r="BG33" s="38">
        <f t="shared" si="12"/>
        <v>0</v>
      </c>
      <c r="BH33" s="38">
        <f t="shared" si="13"/>
        <v>0</v>
      </c>
      <c r="BI33" s="38">
        <f t="shared" si="14"/>
        <v>0</v>
      </c>
      <c r="BJ33" s="38">
        <f t="shared" si="59"/>
        <v>0</v>
      </c>
      <c r="BK33" s="39">
        <f t="shared" si="15"/>
        <v>0</v>
      </c>
      <c r="BL33" s="39">
        <f t="shared" si="16"/>
        <v>0</v>
      </c>
      <c r="BM33" s="39">
        <f t="shared" si="17"/>
        <v>0</v>
      </c>
      <c r="BN33" s="39">
        <f t="shared" si="18"/>
        <v>0</v>
      </c>
      <c r="BO33" s="39">
        <f t="shared" si="19"/>
        <v>0</v>
      </c>
      <c r="BP33" s="39">
        <f t="shared" si="20"/>
        <v>0</v>
      </c>
      <c r="BQ33" s="39">
        <f t="shared" si="21"/>
        <v>0</v>
      </c>
      <c r="BR33" s="39">
        <f t="shared" si="22"/>
        <v>0</v>
      </c>
      <c r="BS33" s="39">
        <f t="shared" si="23"/>
        <v>0</v>
      </c>
      <c r="BT33" s="39">
        <f t="shared" si="60"/>
        <v>0</v>
      </c>
      <c r="BU33" s="39">
        <f t="shared" si="24"/>
        <v>0</v>
      </c>
      <c r="BV33" s="39">
        <f t="shared" si="25"/>
        <v>0</v>
      </c>
      <c r="BW33" s="39">
        <f t="shared" si="26"/>
        <v>0</v>
      </c>
      <c r="BX33" s="39">
        <f t="shared" si="27"/>
        <v>0</v>
      </c>
      <c r="BY33" s="39">
        <f t="shared" si="28"/>
        <v>0</v>
      </c>
      <c r="BZ33" s="39">
        <f t="shared" si="29"/>
        <v>0</v>
      </c>
      <c r="CA33" s="39">
        <f t="shared" si="30"/>
        <v>0</v>
      </c>
      <c r="CB33" s="39">
        <f t="shared" si="31"/>
        <v>0</v>
      </c>
      <c r="CC33" s="39">
        <f t="shared" si="32"/>
        <v>0</v>
      </c>
      <c r="CD33" s="39">
        <f t="shared" si="61"/>
        <v>0</v>
      </c>
      <c r="CE33" s="39" t="str">
        <f t="shared" si="33"/>
        <v/>
      </c>
      <c r="CF33" s="39" t="str">
        <f t="shared" si="34"/>
        <v/>
      </c>
      <c r="CG33" s="39" t="str">
        <f t="shared" si="35"/>
        <v/>
      </c>
      <c r="CH33" s="39" t="str">
        <f t="shared" si="36"/>
        <v/>
      </c>
      <c r="CI33" s="39" t="str">
        <f t="shared" si="37"/>
        <v/>
      </c>
      <c r="CJ33" s="39" t="str">
        <f t="shared" si="38"/>
        <v/>
      </c>
      <c r="CK33" s="39" t="str">
        <f t="shared" si="39"/>
        <v/>
      </c>
      <c r="CL33" s="39" t="str">
        <f t="shared" si="40"/>
        <v/>
      </c>
      <c r="CM33" s="39" t="str">
        <f t="shared" si="41"/>
        <v/>
      </c>
      <c r="CN33" s="39" t="str">
        <f>IF($F33="Gross Revenue",BJ33,IF($F33="Net of COGP",#REF!,IF($F33="Area",BT33,IF($F33="Equally",CD33,""))))</f>
        <v/>
      </c>
    </row>
    <row r="34" spans="2:92">
      <c r="B34" s="96"/>
      <c r="C34" s="96"/>
      <c r="D34" s="97"/>
      <c r="E34" s="99"/>
      <c r="F34" s="203"/>
      <c r="G34" s="98"/>
      <c r="H34" s="200">
        <f t="shared" si="1"/>
        <v>0</v>
      </c>
      <c r="I34" s="134">
        <f t="shared" si="57"/>
        <v>0</v>
      </c>
      <c r="J34" s="44">
        <f t="shared" si="2"/>
        <v>0</v>
      </c>
      <c r="K34" s="134">
        <f t="shared" si="58"/>
        <v>0</v>
      </c>
      <c r="L34" s="100"/>
      <c r="M34" s="100"/>
      <c r="N34" s="100"/>
      <c r="O34" s="100"/>
      <c r="P34" s="100"/>
      <c r="Q34" s="100"/>
      <c r="R34" s="100"/>
      <c r="S34" s="100"/>
      <c r="T34" s="100"/>
      <c r="U34" s="100"/>
      <c r="V34" s="100"/>
      <c r="W34" s="100"/>
      <c r="AA34" s="1">
        <f t="shared" si="3"/>
        <v>0</v>
      </c>
      <c r="AB34" s="11">
        <f t="shared" si="42"/>
        <v>0</v>
      </c>
      <c r="AC34" s="11">
        <f t="shared" si="43"/>
        <v>0</v>
      </c>
      <c r="AD34" s="11">
        <f t="shared" si="44"/>
        <v>0</v>
      </c>
      <c r="AE34" s="11">
        <f t="shared" si="45"/>
        <v>0</v>
      </c>
      <c r="AF34" s="11">
        <f t="shared" si="46"/>
        <v>0</v>
      </c>
      <c r="AG34" s="11">
        <f t="shared" si="47"/>
        <v>0</v>
      </c>
      <c r="AH34" s="11">
        <f t="shared" si="48"/>
        <v>0</v>
      </c>
      <c r="AI34" s="11">
        <f t="shared" si="49"/>
        <v>0</v>
      </c>
      <c r="AJ34" s="11">
        <f t="shared" si="50"/>
        <v>0</v>
      </c>
      <c r="AK34" s="11">
        <f t="shared" si="51"/>
        <v>0</v>
      </c>
      <c r="AL34" s="11">
        <f t="shared" si="52"/>
        <v>0</v>
      </c>
      <c r="AM34" s="11">
        <f t="shared" si="53"/>
        <v>0</v>
      </c>
      <c r="AN34" s="11"/>
      <c r="AO34" s="1" t="str">
        <f t="shared" si="5"/>
        <v/>
      </c>
      <c r="AP34" s="49"/>
      <c r="AQ34" s="49"/>
      <c r="AR34" s="49"/>
      <c r="AS34" s="49"/>
      <c r="AT34" s="49"/>
      <c r="AU34" s="49"/>
      <c r="AV34" s="49"/>
      <c r="AW34" s="49"/>
      <c r="AX34" s="49"/>
      <c r="AY34" s="34">
        <f t="shared" si="54"/>
        <v>0</v>
      </c>
      <c r="AZ34" s="34"/>
      <c r="BA34" s="38">
        <f t="shared" si="6"/>
        <v>0</v>
      </c>
      <c r="BB34" s="38">
        <f t="shared" si="7"/>
        <v>0</v>
      </c>
      <c r="BC34" s="38">
        <f t="shared" si="8"/>
        <v>0</v>
      </c>
      <c r="BD34" s="38">
        <f t="shared" si="9"/>
        <v>0</v>
      </c>
      <c r="BE34" s="38">
        <f t="shared" si="10"/>
        <v>0</v>
      </c>
      <c r="BF34" s="38">
        <f t="shared" si="11"/>
        <v>0</v>
      </c>
      <c r="BG34" s="38">
        <f t="shared" si="12"/>
        <v>0</v>
      </c>
      <c r="BH34" s="38">
        <f t="shared" si="13"/>
        <v>0</v>
      </c>
      <c r="BI34" s="38">
        <f t="shared" si="14"/>
        <v>0</v>
      </c>
      <c r="BJ34" s="38">
        <f t="shared" si="59"/>
        <v>0</v>
      </c>
      <c r="BK34" s="39">
        <f t="shared" si="15"/>
        <v>0</v>
      </c>
      <c r="BL34" s="39">
        <f t="shared" si="16"/>
        <v>0</v>
      </c>
      <c r="BM34" s="39">
        <f t="shared" si="17"/>
        <v>0</v>
      </c>
      <c r="BN34" s="39">
        <f t="shared" si="18"/>
        <v>0</v>
      </c>
      <c r="BO34" s="39">
        <f t="shared" si="19"/>
        <v>0</v>
      </c>
      <c r="BP34" s="39">
        <f t="shared" si="20"/>
        <v>0</v>
      </c>
      <c r="BQ34" s="39">
        <f t="shared" si="21"/>
        <v>0</v>
      </c>
      <c r="BR34" s="39">
        <f t="shared" si="22"/>
        <v>0</v>
      </c>
      <c r="BS34" s="39">
        <f t="shared" si="23"/>
        <v>0</v>
      </c>
      <c r="BT34" s="39">
        <f t="shared" si="60"/>
        <v>0</v>
      </c>
      <c r="BU34" s="39">
        <f t="shared" si="24"/>
        <v>0</v>
      </c>
      <c r="BV34" s="39">
        <f t="shared" si="25"/>
        <v>0</v>
      </c>
      <c r="BW34" s="39">
        <f t="shared" si="26"/>
        <v>0</v>
      </c>
      <c r="BX34" s="39">
        <f t="shared" si="27"/>
        <v>0</v>
      </c>
      <c r="BY34" s="39">
        <f t="shared" si="28"/>
        <v>0</v>
      </c>
      <c r="BZ34" s="39">
        <f t="shared" si="29"/>
        <v>0</v>
      </c>
      <c r="CA34" s="39">
        <f t="shared" si="30"/>
        <v>0</v>
      </c>
      <c r="CB34" s="39">
        <f t="shared" si="31"/>
        <v>0</v>
      </c>
      <c r="CC34" s="39">
        <f t="shared" si="32"/>
        <v>0</v>
      </c>
      <c r="CD34" s="39">
        <f t="shared" si="61"/>
        <v>0</v>
      </c>
      <c r="CE34" s="39" t="str">
        <f t="shared" si="33"/>
        <v/>
      </c>
      <c r="CF34" s="39" t="str">
        <f t="shared" si="34"/>
        <v/>
      </c>
      <c r="CG34" s="39" t="str">
        <f t="shared" si="35"/>
        <v/>
      </c>
      <c r="CH34" s="39" t="str">
        <f t="shared" si="36"/>
        <v/>
      </c>
      <c r="CI34" s="39" t="str">
        <f t="shared" si="37"/>
        <v/>
      </c>
      <c r="CJ34" s="39" t="str">
        <f t="shared" si="38"/>
        <v/>
      </c>
      <c r="CK34" s="39" t="str">
        <f t="shared" si="39"/>
        <v/>
      </c>
      <c r="CL34" s="39" t="str">
        <f t="shared" si="40"/>
        <v/>
      </c>
      <c r="CM34" s="39" t="str">
        <f t="shared" si="41"/>
        <v/>
      </c>
      <c r="CN34" s="39" t="str">
        <f>IF($F34="Gross Revenue",BJ34,IF($F34="Net of COGP",#REF!,IF($F34="Area",BT34,IF($F34="Equally",CD34,""))))</f>
        <v/>
      </c>
    </row>
    <row r="35" spans="2:92">
      <c r="B35" s="96"/>
      <c r="C35" s="96"/>
      <c r="D35" s="97"/>
      <c r="E35" s="99"/>
      <c r="F35" s="203"/>
      <c r="G35" s="98"/>
      <c r="H35" s="200">
        <f t="shared" si="1"/>
        <v>0</v>
      </c>
      <c r="I35" s="134">
        <f t="shared" si="57"/>
        <v>0</v>
      </c>
      <c r="J35" s="44">
        <f t="shared" si="2"/>
        <v>0</v>
      </c>
      <c r="K35" s="134">
        <f t="shared" si="58"/>
        <v>0</v>
      </c>
      <c r="L35" s="100"/>
      <c r="M35" s="100"/>
      <c r="N35" s="100"/>
      <c r="O35" s="100"/>
      <c r="P35" s="100"/>
      <c r="Q35" s="100"/>
      <c r="R35" s="100"/>
      <c r="S35" s="100"/>
      <c r="T35" s="100"/>
      <c r="U35" s="100"/>
      <c r="V35" s="100"/>
      <c r="W35" s="100"/>
      <c r="AA35" s="1">
        <f t="shared" si="3"/>
        <v>0</v>
      </c>
      <c r="AB35" s="11">
        <f t="shared" si="42"/>
        <v>0</v>
      </c>
      <c r="AC35" s="11">
        <f t="shared" si="43"/>
        <v>0</v>
      </c>
      <c r="AD35" s="11">
        <f t="shared" si="44"/>
        <v>0</v>
      </c>
      <c r="AE35" s="11">
        <f t="shared" si="45"/>
        <v>0</v>
      </c>
      <c r="AF35" s="11">
        <f t="shared" si="46"/>
        <v>0</v>
      </c>
      <c r="AG35" s="11">
        <f t="shared" si="47"/>
        <v>0</v>
      </c>
      <c r="AH35" s="11">
        <f t="shared" si="48"/>
        <v>0</v>
      </c>
      <c r="AI35" s="11">
        <f t="shared" si="49"/>
        <v>0</v>
      </c>
      <c r="AJ35" s="11">
        <f t="shared" si="50"/>
        <v>0</v>
      </c>
      <c r="AK35" s="11">
        <f t="shared" si="51"/>
        <v>0</v>
      </c>
      <c r="AL35" s="11">
        <f t="shared" si="52"/>
        <v>0</v>
      </c>
      <c r="AM35" s="11">
        <f t="shared" si="53"/>
        <v>0</v>
      </c>
      <c r="AN35" s="11"/>
      <c r="AO35" s="1" t="str">
        <f t="shared" si="5"/>
        <v/>
      </c>
      <c r="AP35" s="49"/>
      <c r="AQ35" s="49"/>
      <c r="AR35" s="49"/>
      <c r="AS35" s="49"/>
      <c r="AT35" s="49"/>
      <c r="AU35" s="49"/>
      <c r="AV35" s="49"/>
      <c r="AW35" s="49"/>
      <c r="AX35" s="49"/>
      <c r="AY35" s="34">
        <f t="shared" si="54"/>
        <v>0</v>
      </c>
      <c r="AZ35" s="34"/>
      <c r="BA35" s="38">
        <f t="shared" si="6"/>
        <v>0</v>
      </c>
      <c r="BB35" s="38">
        <f t="shared" si="7"/>
        <v>0</v>
      </c>
      <c r="BC35" s="38">
        <f t="shared" si="8"/>
        <v>0</v>
      </c>
      <c r="BD35" s="38">
        <f t="shared" si="9"/>
        <v>0</v>
      </c>
      <c r="BE35" s="38">
        <f t="shared" si="10"/>
        <v>0</v>
      </c>
      <c r="BF35" s="38">
        <f t="shared" si="11"/>
        <v>0</v>
      </c>
      <c r="BG35" s="38">
        <f t="shared" si="12"/>
        <v>0</v>
      </c>
      <c r="BH35" s="38">
        <f t="shared" si="13"/>
        <v>0</v>
      </c>
      <c r="BI35" s="38">
        <f t="shared" si="14"/>
        <v>0</v>
      </c>
      <c r="BJ35" s="38">
        <f t="shared" si="59"/>
        <v>0</v>
      </c>
      <c r="BK35" s="39">
        <f t="shared" si="15"/>
        <v>0</v>
      </c>
      <c r="BL35" s="39">
        <f t="shared" si="16"/>
        <v>0</v>
      </c>
      <c r="BM35" s="39">
        <f t="shared" si="17"/>
        <v>0</v>
      </c>
      <c r="BN35" s="39">
        <f t="shared" si="18"/>
        <v>0</v>
      </c>
      <c r="BO35" s="39">
        <f t="shared" si="19"/>
        <v>0</v>
      </c>
      <c r="BP35" s="39">
        <f t="shared" si="20"/>
        <v>0</v>
      </c>
      <c r="BQ35" s="39">
        <f t="shared" si="21"/>
        <v>0</v>
      </c>
      <c r="BR35" s="39">
        <f t="shared" si="22"/>
        <v>0</v>
      </c>
      <c r="BS35" s="39">
        <f t="shared" si="23"/>
        <v>0</v>
      </c>
      <c r="BT35" s="39">
        <f t="shared" si="60"/>
        <v>0</v>
      </c>
      <c r="BU35" s="39">
        <f t="shared" si="24"/>
        <v>0</v>
      </c>
      <c r="BV35" s="39">
        <f t="shared" si="25"/>
        <v>0</v>
      </c>
      <c r="BW35" s="39">
        <f t="shared" si="26"/>
        <v>0</v>
      </c>
      <c r="BX35" s="39">
        <f t="shared" si="27"/>
        <v>0</v>
      </c>
      <c r="BY35" s="39">
        <f t="shared" si="28"/>
        <v>0</v>
      </c>
      <c r="BZ35" s="39">
        <f t="shared" si="29"/>
        <v>0</v>
      </c>
      <c r="CA35" s="39">
        <f t="shared" si="30"/>
        <v>0</v>
      </c>
      <c r="CB35" s="39">
        <f t="shared" si="31"/>
        <v>0</v>
      </c>
      <c r="CC35" s="39">
        <f t="shared" si="32"/>
        <v>0</v>
      </c>
      <c r="CD35" s="39">
        <f t="shared" si="61"/>
        <v>0</v>
      </c>
      <c r="CE35" s="39" t="str">
        <f t="shared" si="33"/>
        <v/>
      </c>
      <c r="CF35" s="39" t="str">
        <f t="shared" si="34"/>
        <v/>
      </c>
      <c r="CG35" s="39" t="str">
        <f t="shared" si="35"/>
        <v/>
      </c>
      <c r="CH35" s="39" t="str">
        <f t="shared" si="36"/>
        <v/>
      </c>
      <c r="CI35" s="39" t="str">
        <f t="shared" si="37"/>
        <v/>
      </c>
      <c r="CJ35" s="39" t="str">
        <f t="shared" si="38"/>
        <v/>
      </c>
      <c r="CK35" s="39" t="str">
        <f t="shared" si="39"/>
        <v/>
      </c>
      <c r="CL35" s="39" t="str">
        <f t="shared" si="40"/>
        <v/>
      </c>
      <c r="CM35" s="39" t="str">
        <f t="shared" si="41"/>
        <v/>
      </c>
      <c r="CN35" s="39" t="str">
        <f>IF($F35="Gross Revenue",BJ35,IF($F35="Net of COGP",#REF!,IF($F35="Area",BT35,IF($F35="Equally",CD35,""))))</f>
        <v/>
      </c>
    </row>
    <row r="36" spans="2:92">
      <c r="B36" s="96"/>
      <c r="C36" s="96"/>
      <c r="D36" s="97"/>
      <c r="E36" s="99"/>
      <c r="F36" s="203"/>
      <c r="G36" s="98"/>
      <c r="H36" s="200">
        <f t="shared" ref="H36:H67" si="62">D36*IF(E36="Annual",1,IF(E36="Monthly",12,IF(E36="Weekly",52,IF(E36="Hourly",C36*52,0))))</f>
        <v>0</v>
      </c>
      <c r="I36" s="134">
        <f t="shared" si="57"/>
        <v>0</v>
      </c>
      <c r="J36" s="44">
        <f t="shared" ref="J36:J67" si="63">H36*($CQ$4+$CQ$5)+IF($CS$6&gt;$CQ$6*H36,$CQ$6*H36,$CS$6)+IF($CS$7&gt;$CQ$7*H36,$CQ$7*H36,$CS$7)</f>
        <v>0</v>
      </c>
      <c r="K36" s="134">
        <f t="shared" si="58"/>
        <v>0</v>
      </c>
      <c r="L36" s="100"/>
      <c r="M36" s="100"/>
      <c r="N36" s="100"/>
      <c r="O36" s="100"/>
      <c r="P36" s="100"/>
      <c r="Q36" s="100"/>
      <c r="R36" s="100"/>
      <c r="S36" s="100"/>
      <c r="T36" s="100"/>
      <c r="U36" s="100"/>
      <c r="V36" s="100"/>
      <c r="W36" s="100"/>
      <c r="AA36" s="1">
        <f t="shared" ref="AA36:AA67" si="64">B36</f>
        <v>0</v>
      </c>
      <c r="AB36" s="11">
        <f t="shared" si="42"/>
        <v>0</v>
      </c>
      <c r="AC36" s="11">
        <f t="shared" si="43"/>
        <v>0</v>
      </c>
      <c r="AD36" s="11">
        <f t="shared" si="44"/>
        <v>0</v>
      </c>
      <c r="AE36" s="11">
        <f t="shared" si="45"/>
        <v>0</v>
      </c>
      <c r="AF36" s="11">
        <f t="shared" si="46"/>
        <v>0</v>
      </c>
      <c r="AG36" s="11">
        <f t="shared" si="47"/>
        <v>0</v>
      </c>
      <c r="AH36" s="11">
        <f t="shared" si="48"/>
        <v>0</v>
      </c>
      <c r="AI36" s="11">
        <f t="shared" si="49"/>
        <v>0</v>
      </c>
      <c r="AJ36" s="11">
        <f t="shared" si="50"/>
        <v>0</v>
      </c>
      <c r="AK36" s="11">
        <f t="shared" si="51"/>
        <v>0</v>
      </c>
      <c r="AL36" s="11">
        <f t="shared" si="52"/>
        <v>0</v>
      </c>
      <c r="AM36" s="11">
        <f t="shared" si="53"/>
        <v>0</v>
      </c>
      <c r="AN36" s="11"/>
      <c r="AO36" s="1" t="str">
        <f t="shared" ref="AO36:AO67" si="65">IF(B36=0,"",B36)</f>
        <v/>
      </c>
      <c r="AP36" s="49"/>
      <c r="AQ36" s="49"/>
      <c r="AR36" s="49"/>
      <c r="AS36" s="49"/>
      <c r="AT36" s="49"/>
      <c r="AU36" s="49"/>
      <c r="AV36" s="49"/>
      <c r="AW36" s="49"/>
      <c r="AX36" s="49"/>
      <c r="AY36" s="34">
        <f t="shared" si="54"/>
        <v>0</v>
      </c>
      <c r="AZ36" s="34"/>
      <c r="BA36" s="38">
        <f t="shared" ref="BA36:BA67" si="66">IFERROR(IF(AP36&gt;0,AP36,(1-$AY36)*(GroceryGross/(GroceryGross+IF($AQ36&gt;0,0,ProduceGross)+IF($AR36&gt;0,0,MeatGross)+IF($AS36&gt;0,0,DairyGross)+IF($AT36&gt;0,0,BakeryGross)+IF($AU36&gt;0,0,DeliGross)+IF($AV36&gt;0,0,PersonalGross)+IF($AW36&gt;0,0,NonGroceryGross)+IF($AX36&gt;0,0,SpareGross)))),0)</f>
        <v>0</v>
      </c>
      <c r="BB36" s="38">
        <f t="shared" ref="BB36:BB67" si="67">IFERROR(IF(AQ36&gt;0,AQ36,(1-$AY36)*(ProduceGross/(ProduceGross+IF($AP36&gt;0,0,GroceryGross)+IF($AR36&gt;0,0,MeatGross)+IF($AS36&gt;0,0,DairyGross)+IF($AT36&gt;0,0,BakeryGross)+IF($AU36&gt;0,0,DeliGross)+IF($AV36&gt;0,0,PersonalGross)+IF($AW36&gt;0,0,NonGroceryGross)+IF($AX36&gt;0,0,SpareGross)))),0)</f>
        <v>0</v>
      </c>
      <c r="BC36" s="38">
        <f t="shared" ref="BC36:BC67" si="68">IFERROR(IF(AR36&gt;0,AR36,(1-$AY36)*(MeatGross/(MeatGross+IF($AQ36&gt;0,0,ProduceGross)+IF($AP36&gt;0,0,GroceryGross)+IF($AS36&gt;0,0,DairyGross)+IF($AT36&gt;0,0,BakeryGross)+IF($AU36&gt;0,0,DeliGross)+IF($AV36&gt;0,0,PersonalGross)+IF($AW36&gt;0,0,NonGroceryGross)+IF($AX36&gt;0,0,SpareGross)))),0)</f>
        <v>0</v>
      </c>
      <c r="BD36" s="38">
        <f t="shared" ref="BD36:BD67" si="69">IFERROR(IF(AS36&gt;0,AS36,(1-$AY36)*(DairyGross/(DairyGross+IF($AQ36&gt;0,0,ProduceGross)+IF($AR36&gt;0,0,MeatGross)+IF($AP36&gt;0,0,GroceryGross)+IF($AT36&gt;0,0,BakeryGross)+IF($AU36&gt;0,0,DeliGross)+IF($AV36&gt;0,0,PersonalGross)+IF($AW36&gt;0,0,NonGroceryGross)+IF($AX36&gt;0,0,SpareGross)))),0)</f>
        <v>0</v>
      </c>
      <c r="BE36" s="38">
        <f t="shared" ref="BE36:BE67" si="70">IFERROR(IF(AT36&gt;0,AT36,(1-$AY36)*(BakeryGross/(BakeryGross+IF($AQ36&gt;0,0,ProduceGross)+IF($AR36&gt;0,0,MeatGross)+IF($AS36&gt;0,0,DairyGross)+IF($AP36&gt;0,0,GroceryGross)+IF($AU36&gt;0,0,DeliGross)+IF($AV36&gt;0,0,PersonalGross)+IF($AW36&gt;0,0,NonGroceryGross)+IF($AX36&gt;0,0,SpareGross)))),0)</f>
        <v>0</v>
      </c>
      <c r="BF36" s="38">
        <f t="shared" ref="BF36:BF67" si="71">IFERROR(IF(AU36&gt;0,AU36,(1-$AY36)*(DeliGross/(DeliGross+IF($AQ36&gt;0,0,ProduceGross)+IF($AR36&gt;0,0,MeatGross)+IF($AS36&gt;0,0,DairyGross)+IF($AT36&gt;0,0,BakeryGross)+IF($AP36&gt;0,0,GroceryGross)+IF($AV36&gt;0,0,PersonalGross)+IF($AW36&gt;0,0,NonGroceryGross)+IF($AX36&gt;0,0,SpareGross)))),0)</f>
        <v>0</v>
      </c>
      <c r="BG36" s="38">
        <f t="shared" ref="BG36:BG67" si="72">IFERROR(IF(AV36&gt;0,AV36,(1-$AY36)*(PersonalGross/(PersonalGross+IF($AQ36&gt;0,0,ProduceGross)+IF($AR36&gt;0,0,MeatGross)+IF($AS36&gt;0,0,DairyGross)+IF($AT36&gt;0,0,BakeryGross)+IF($AU36&gt;0,0,DeliGross)+IF($AP36&gt;0,0,GroceryGross)+IF($AW36&gt;0,0,NonGroceryGross)+IF($AX36&gt;0,0,SpareGross)))),0)</f>
        <v>0</v>
      </c>
      <c r="BH36" s="38">
        <f t="shared" ref="BH36:BH67" si="73">IFERROR(IF(AW36&gt;0,AW36,(1-$AY36)*(NonGroceryGross/(NonGroceryGross+IF($AQ36&gt;0,0,ProduceGross)+IF($AR36&gt;0,0,MeatGross)+IF($AS36&gt;0,0,DairyGross)+IF($AT36&gt;0,0,BakeryGross)+IF($AU36&gt;0,0,DeliGross)+IF($AV36&gt;0,0,PersonalGross)+IF($AP36&gt;0,0,GroceryGross)+IF($AX36&gt;0,0,SpareGross)))),0)</f>
        <v>0</v>
      </c>
      <c r="BI36" s="38">
        <f t="shared" ref="BI36:BI67" si="74">IFERROR(IF(AX36&gt;0,AX36,(1-$AY36)*(SpareGross/(SpareGross+IF($AQ36&gt;0,0,ProduceGross)+IF($AR36&gt;0,0,MeatGross)+IF($AS36&gt;0,0,DairyGross)+IF($AT36&gt;0,0,BakeryGross)+IF($AU36&gt;0,0,DeliGross)+IF($AV36&gt;0,0,PersonalGross)+IF($AW36&gt;0,0,NonGroceryGross)+IF($AP36&gt;0,0,GroceryGross)))),0)</f>
        <v>0</v>
      </c>
      <c r="BJ36" s="38">
        <f t="shared" si="59"/>
        <v>0</v>
      </c>
      <c r="BK36" s="39">
        <f t="shared" ref="BK36:BK67" si="75">IFERROR(IF($AP36&gt;0,$AP36,(1-$AY36)*(GroceryArea/(GroceryArea+IF($AQ36&gt;0,0,ProduceArea)+IF($AR36&gt;0,0,MeatArea)+IF($AS36&gt;0,0,DairyArea)+IF($AT36&gt;0,0,BakeryArea)+IF($AU36&gt;0,0,DeliArea)+IF($AV36&gt;0,0,PersonalArea)+IF($AW36&gt;0,0,NonGroceryArea)+IF($AX36&gt;0,0,SpareArea)))),0)</f>
        <v>0</v>
      </c>
      <c r="BL36" s="39">
        <f t="shared" ref="BL36:BL67" si="76">IFERROR(IF($AQ36&gt;0,$AQ36,(1-$AY36)*(ProduceArea/(ProduceArea+IF($AP36&gt;0,0,GroceryArea)+IF($AR36&gt;0,0,MeatArea)+IF($AS36&gt;0,0,DairyArea)+IF($AT36&gt;0,0,BakeryArea)+IF($AU36&gt;0,0,DeliArea)+IF($AV36&gt;0,0,PersonalArea)+IF($AW36&gt;0,0,NonGroceryArea)+IF($AX36&gt;0,0,SpareArea)))),0)</f>
        <v>0</v>
      </c>
      <c r="BM36" s="39">
        <f t="shared" ref="BM36:BM67" si="77">IFERROR(IF($AR36&gt;0,$AR36,(1-$AY36)*(MeatArea/(MeatArea+IF($AP36&gt;0,0,GroceryArea)+IF($AQ36&gt;0,0,ProduceArea)+IF($AS36&gt;0,0,DairyArea)+IF($AT36&gt;0,0,BakeryArea)+IF($AU36&gt;0,0,DeliArea)+IF($AV36&gt;0,0,PersonalArea)+IF($AW36&gt;0,0,NonGroceryArea)+IF($AX36&gt;0,0,SpareArea)))),0)</f>
        <v>0</v>
      </c>
      <c r="BN36" s="39">
        <f t="shared" ref="BN36:BN67" si="78">IFERROR(IF($AS36&gt;0,$AS36,(1-$AY36)*(DairyArea/(DairyArea+IF($AP36&gt;0,0,GroceryArea)+IF($AQ36&gt;0,0,ProduceArea)+IF($AR36&gt;0,0,MeatArea)+IF($AT36&gt;0,0,BakeryArea)+IF($AU36&gt;0,0,DeliArea)+IF($AV36&gt;0,0,PersonalArea)+IF($AW36&gt;0,0,NonGroceryArea)+IF($AX36&gt;0,0,SpareArea)))),0)</f>
        <v>0</v>
      </c>
      <c r="BO36" s="39">
        <f t="shared" ref="BO36:BO67" si="79">IFERROR(IF($AT36&gt;0,$AT36,(1-$AY36)*(BakeryArea/(BakeryArea+IF($AP36&gt;0,0,GroceryArea)+IF($AQ36&gt;0,0,ProduceArea)+IF($AR36&gt;0,0,MeatArea)+IF($AS36&gt;0,0,DairyArea)+IF($AU36&gt;0,0,DeliArea)+IF($AV36&gt;0,0,PersonalArea)+IF($AW36&gt;0,0,NonGroceryArea)+IF($AX36&gt;0,0,SpareArea)))),0)</f>
        <v>0</v>
      </c>
      <c r="BP36" s="39">
        <f t="shared" ref="BP36:BP67" si="80">IFERROR(IF($AU36&gt;0,$AU36,(1-$AY36)*(DeliArea/(DeliArea+IF($AP36&gt;0,0,GroceryArea)+IF($AQ36&gt;0,0,ProduceArea)+IF($AR36&gt;0,0,MeatArea)+IF($AS36&gt;0,0,DairyArea)+IF($AT36&gt;0,0,BakeryArea)+IF($AV36&gt;0,0,PersonalArea)+IF($AW36&gt;0,0,NonGroceryArea)+IF($AY36&gt;0,0,SpareArea)))),0)</f>
        <v>0</v>
      </c>
      <c r="BQ36" s="39">
        <f t="shared" ref="BQ36:BQ67" si="81">IFERROR(IF($AV36&gt;0,$AV36,(1-$AY36)*(PersonalArea/(PersonalArea+IF($AP36&gt;0,0,GroceryArea)+IF($AQ36&gt;0,0,ProduceArea)+IF($AR36&gt;0,0,MeatArea)+IF($AS36&gt;0,0,DairyArea)+IF($AT36&gt;0,0,BakeryArea)+IF($AU36&gt;0,0,DeliArea)+IF($AW36&gt;0,0,NonGroceryArea)+IF($AX36&gt;0,0,SpareArea)))),0)</f>
        <v>0</v>
      </c>
      <c r="BR36" s="39">
        <f t="shared" ref="BR36:BR67" si="82">IFERROR(IF($AW36&gt;0,$AW36,(1-$AY36)*(NonGroceryArea/(NonGroceryArea+IF($AP36&gt;0,0,GroceryArea)+IF($AQ36&gt;0,0,ProduceArea)+IF($AR36&gt;0,0,MeatArea)+IF($AS36&gt;0,0,DairyArea)+IF($AT36&gt;0,0,BakeryArea)+IF($AU36&gt;0,0,DeliArea)+IF($AV36&gt;0,0,PersonalArea)+IF($AX36&gt;0,0,SpareArea)))),0)</f>
        <v>0</v>
      </c>
      <c r="BS36" s="39">
        <f t="shared" ref="BS36:BS67" si="83">IFERROR(IF($AX36&gt;0,$AX36,(1-$AY36)*(SpareArea/(SpareArea+IF($AP36&gt;0,0,GroceryArea)+IF($AQ36&gt;0,0,ProduceArea)+IF($AR36&gt;0,0,MeatArea)+IF($AS36&gt;0,0,DairyArea)+IF($AT36&gt;0,0,BakeryArea)+IF($AU36&gt;0,0,DeliArea)+IF($AV36&gt;0,0,PersonalArea)+IF($AW36&gt;0,0,NonGroceryArea)))),0)</f>
        <v>0</v>
      </c>
      <c r="BT36" s="39">
        <f t="shared" si="60"/>
        <v>0</v>
      </c>
      <c r="BU36" s="39">
        <f t="shared" ref="BU36:BU67" si="84">IF(ActiveSegments=0,0,IF(AP36&gt;0,AP36,(1-$AY36)*GroceryCount/(ActiveSegments-(COUNTIF($AP36:$AX36,"&gt;0")))))</f>
        <v>0</v>
      </c>
      <c r="BV36" s="39">
        <f t="shared" ref="BV36:BV67" si="85">IF(ActiveSegments=0,0,IF(AQ36&gt;0,AQ36,(1-$AY36)*ProduceCount/(ActiveSegments-(COUNTIF($AP36:$AX36,"&gt;0")))))</f>
        <v>0</v>
      </c>
      <c r="BW36" s="39">
        <f t="shared" ref="BW36:BW67" si="86">IF(ActiveSegments=0,0,IF(AR36&gt;0,AR36,(1-$AY36)*MeatCount/(ActiveSegments-(COUNTIF($AP36:$AX36,"&gt;0")))))</f>
        <v>0</v>
      </c>
      <c r="BX36" s="39">
        <f t="shared" ref="BX36:BX67" si="87">IF(ActiveSegments=0,0,IF(AS36&gt;0,AS36,(1-$AY36)*DairyCount/(ActiveSegments-(COUNTIF($AP36:$AX36,"&gt;0")))))</f>
        <v>0</v>
      </c>
      <c r="BY36" s="39">
        <f t="shared" ref="BY36:BY67" si="88">IF(ActiveSegments=0,0,IF(AT36&gt;0,AT36,(1-$AY36)*BakeryCount/(ActiveSegments-(COUNTIF($AP36:$AX36,"&gt;0")))))</f>
        <v>0</v>
      </c>
      <c r="BZ36" s="39">
        <f t="shared" ref="BZ36:BZ67" si="89">IF(ActiveSegments=0,0,IF(AU36&gt;0,AU36,(1-$AY36)*DeliCount/(ActiveSegments-(COUNTIF($AP36:$AX36,"&gt;0")))))</f>
        <v>0</v>
      </c>
      <c r="CA36" s="39">
        <f t="shared" ref="CA36:CA67" si="90">IF(ActiveSegments=0,0,IF(AV36&gt;0,AV36,(1-$AY36)*PersonalCount/(ActiveSegments-(COUNTIF($AP36:$AX36,"&gt;0")))))</f>
        <v>0</v>
      </c>
      <c r="CB36" s="39">
        <f t="shared" ref="CB36:CB67" si="91">IF(ActiveSegments=0,0,IF(AW36&gt;0,AW36,(1-$AY36)*NonGroceryCount/(ActiveSegments-(COUNTIF($AP36:$AX36,"&gt;0")))))</f>
        <v>0</v>
      </c>
      <c r="CC36" s="39">
        <f t="shared" ref="CC36:CC67" si="92">IF(ActiveSegments=0,0,IF(AX36&gt;0,AX36,(1-$AY36)*SpareCount/(ActiveSegments-(COUNTIF($AP36:$AX36,"&gt;0")))))</f>
        <v>0</v>
      </c>
      <c r="CD36" s="39">
        <f t="shared" si="61"/>
        <v>0</v>
      </c>
      <c r="CE36" s="39" t="str">
        <f t="shared" ref="CE36:CE67" si="93">IF($F36="Gross Revenue",BA36,IF($F36="Area",BK36,IF($F36="Equally",BU36,"")))</f>
        <v/>
      </c>
      <c r="CF36" s="39" t="str">
        <f t="shared" ref="CF36:CF67" si="94">IF($F36="Gross Revenue",BB36,IF($F36="Area",BL36,IF($F36="Equally",BV36,"")))</f>
        <v/>
      </c>
      <c r="CG36" s="39" t="str">
        <f t="shared" ref="CG36:CG67" si="95">IF($F36="Gross Revenue",BC36,IF($F36="Area",BM36,IF($F36="Equally",BW36,"")))</f>
        <v/>
      </c>
      <c r="CH36" s="39" t="str">
        <f t="shared" ref="CH36:CH67" si="96">IF($F36="Gross Revenue",BD36,IF($F36="Area",BN36,IF($F36="Equally",BX36,"")))</f>
        <v/>
      </c>
      <c r="CI36" s="39" t="str">
        <f t="shared" ref="CI36:CI67" si="97">IF($F36="Gross Revenue",BE36,IF($F36="Area",BO36,IF($F36="Equally",BY36,"")))</f>
        <v/>
      </c>
      <c r="CJ36" s="39" t="str">
        <f t="shared" ref="CJ36:CJ67" si="98">IF($F36="Gross Revenue",BF36,IF($F36="Area",BP36,IF($F36="Equally",BZ36,"")))</f>
        <v/>
      </c>
      <c r="CK36" s="39" t="str">
        <f t="shared" ref="CK36:CK67" si="99">IF($F36="Gross Revenue",BG36,IF($F36="Area",BQ36,IF($F36="Equally",CA36,"")))</f>
        <v/>
      </c>
      <c r="CL36" s="39" t="str">
        <f t="shared" ref="CL36:CL67" si="100">IF($F36="Gross Revenue",BH36,IF($F36="Area",BR36,IF($F36="Equally",CB36,"")))</f>
        <v/>
      </c>
      <c r="CM36" s="39" t="str">
        <f t="shared" ref="CM36:CM67" si="101">IF($F36="Gross Revenue",BI36,IF($F36="Area",BS36,IF($F36="Equally",CC36,"")))</f>
        <v/>
      </c>
      <c r="CN36" s="39" t="str">
        <f>IF($F36="Gross Revenue",BJ36,IF($F36="Net of COGP",#REF!,IF($F36="Area",BT36,IF($F36="Equally",CD36,""))))</f>
        <v/>
      </c>
    </row>
    <row r="37" spans="2:92">
      <c r="B37" s="96"/>
      <c r="C37" s="96"/>
      <c r="D37" s="97"/>
      <c r="E37" s="99"/>
      <c r="F37" s="203"/>
      <c r="G37" s="98"/>
      <c r="H37" s="200">
        <f t="shared" si="62"/>
        <v>0</v>
      </c>
      <c r="I37" s="134">
        <f t="shared" si="57"/>
        <v>0</v>
      </c>
      <c r="J37" s="44">
        <f t="shared" si="63"/>
        <v>0</v>
      </c>
      <c r="K37" s="134">
        <f t="shared" si="58"/>
        <v>0</v>
      </c>
      <c r="L37" s="100"/>
      <c r="M37" s="100"/>
      <c r="N37" s="100"/>
      <c r="O37" s="100"/>
      <c r="P37" s="100"/>
      <c r="Q37" s="100"/>
      <c r="R37" s="100"/>
      <c r="S37" s="100"/>
      <c r="T37" s="100"/>
      <c r="U37" s="100"/>
      <c r="V37" s="100"/>
      <c r="W37" s="100"/>
      <c r="AA37" s="1">
        <f t="shared" si="64"/>
        <v>0</v>
      </c>
      <c r="AB37" s="11">
        <f t="shared" si="42"/>
        <v>0</v>
      </c>
      <c r="AC37" s="11">
        <f t="shared" si="43"/>
        <v>0</v>
      </c>
      <c r="AD37" s="11">
        <f t="shared" si="44"/>
        <v>0</v>
      </c>
      <c r="AE37" s="11">
        <f t="shared" si="45"/>
        <v>0</v>
      </c>
      <c r="AF37" s="11">
        <f t="shared" si="46"/>
        <v>0</v>
      </c>
      <c r="AG37" s="11">
        <f t="shared" si="47"/>
        <v>0</v>
      </c>
      <c r="AH37" s="11">
        <f t="shared" si="48"/>
        <v>0</v>
      </c>
      <c r="AI37" s="11">
        <f t="shared" si="49"/>
        <v>0</v>
      </c>
      <c r="AJ37" s="11">
        <f t="shared" si="50"/>
        <v>0</v>
      </c>
      <c r="AK37" s="11">
        <f t="shared" si="51"/>
        <v>0</v>
      </c>
      <c r="AL37" s="11">
        <f t="shared" si="52"/>
        <v>0</v>
      </c>
      <c r="AM37" s="11">
        <f t="shared" si="53"/>
        <v>0</v>
      </c>
      <c r="AN37" s="11"/>
      <c r="AO37" s="1" t="str">
        <f t="shared" si="65"/>
        <v/>
      </c>
      <c r="AP37" s="49"/>
      <c r="AQ37" s="49"/>
      <c r="AR37" s="49"/>
      <c r="AS37" s="49"/>
      <c r="AT37" s="49"/>
      <c r="AU37" s="49"/>
      <c r="AV37" s="49"/>
      <c r="AW37" s="49"/>
      <c r="AX37" s="49"/>
      <c r="AY37" s="34">
        <f t="shared" si="54"/>
        <v>0</v>
      </c>
      <c r="AZ37" s="34"/>
      <c r="BA37" s="38">
        <f t="shared" si="66"/>
        <v>0</v>
      </c>
      <c r="BB37" s="38">
        <f t="shared" si="67"/>
        <v>0</v>
      </c>
      <c r="BC37" s="38">
        <f t="shared" si="68"/>
        <v>0</v>
      </c>
      <c r="BD37" s="38">
        <f t="shared" si="69"/>
        <v>0</v>
      </c>
      <c r="BE37" s="38">
        <f t="shared" si="70"/>
        <v>0</v>
      </c>
      <c r="BF37" s="38">
        <f t="shared" si="71"/>
        <v>0</v>
      </c>
      <c r="BG37" s="38">
        <f t="shared" si="72"/>
        <v>0</v>
      </c>
      <c r="BH37" s="38">
        <f t="shared" si="73"/>
        <v>0</v>
      </c>
      <c r="BI37" s="38">
        <f t="shared" si="74"/>
        <v>0</v>
      </c>
      <c r="BJ37" s="38">
        <f t="shared" si="59"/>
        <v>0</v>
      </c>
      <c r="BK37" s="39">
        <f t="shared" si="75"/>
        <v>0</v>
      </c>
      <c r="BL37" s="39">
        <f t="shared" si="76"/>
        <v>0</v>
      </c>
      <c r="BM37" s="39">
        <f t="shared" si="77"/>
        <v>0</v>
      </c>
      <c r="BN37" s="39">
        <f t="shared" si="78"/>
        <v>0</v>
      </c>
      <c r="BO37" s="39">
        <f t="shared" si="79"/>
        <v>0</v>
      </c>
      <c r="BP37" s="39">
        <f t="shared" si="80"/>
        <v>0</v>
      </c>
      <c r="BQ37" s="39">
        <f t="shared" si="81"/>
        <v>0</v>
      </c>
      <c r="BR37" s="39">
        <f t="shared" si="82"/>
        <v>0</v>
      </c>
      <c r="BS37" s="39">
        <f t="shared" si="83"/>
        <v>0</v>
      </c>
      <c r="BT37" s="39">
        <f t="shared" si="60"/>
        <v>0</v>
      </c>
      <c r="BU37" s="39">
        <f t="shared" si="84"/>
        <v>0</v>
      </c>
      <c r="BV37" s="39">
        <f t="shared" si="85"/>
        <v>0</v>
      </c>
      <c r="BW37" s="39">
        <f t="shared" si="86"/>
        <v>0</v>
      </c>
      <c r="BX37" s="39">
        <f t="shared" si="87"/>
        <v>0</v>
      </c>
      <c r="BY37" s="39">
        <f t="shared" si="88"/>
        <v>0</v>
      </c>
      <c r="BZ37" s="39">
        <f t="shared" si="89"/>
        <v>0</v>
      </c>
      <c r="CA37" s="39">
        <f t="shared" si="90"/>
        <v>0</v>
      </c>
      <c r="CB37" s="39">
        <f t="shared" si="91"/>
        <v>0</v>
      </c>
      <c r="CC37" s="39">
        <f t="shared" si="92"/>
        <v>0</v>
      </c>
      <c r="CD37" s="39">
        <f t="shared" si="61"/>
        <v>0</v>
      </c>
      <c r="CE37" s="39" t="str">
        <f t="shared" si="93"/>
        <v/>
      </c>
      <c r="CF37" s="39" t="str">
        <f t="shared" si="94"/>
        <v/>
      </c>
      <c r="CG37" s="39" t="str">
        <f t="shared" si="95"/>
        <v/>
      </c>
      <c r="CH37" s="39" t="str">
        <f t="shared" si="96"/>
        <v/>
      </c>
      <c r="CI37" s="39" t="str">
        <f t="shared" si="97"/>
        <v/>
      </c>
      <c r="CJ37" s="39" t="str">
        <f t="shared" si="98"/>
        <v/>
      </c>
      <c r="CK37" s="39" t="str">
        <f t="shared" si="99"/>
        <v/>
      </c>
      <c r="CL37" s="39" t="str">
        <f t="shared" si="100"/>
        <v/>
      </c>
      <c r="CM37" s="39" t="str">
        <f t="shared" si="101"/>
        <v/>
      </c>
      <c r="CN37" s="39" t="str">
        <f>IF($F37="Gross Revenue",BJ37,IF($F37="Net of COGP",#REF!,IF($F37="Area",BT37,IF($F37="Equally",CD37,""))))</f>
        <v/>
      </c>
    </row>
    <row r="38" spans="2:92">
      <c r="B38" s="96"/>
      <c r="C38" s="96"/>
      <c r="D38" s="97"/>
      <c r="E38" s="99"/>
      <c r="F38" s="203"/>
      <c r="G38" s="98"/>
      <c r="H38" s="200">
        <f t="shared" si="62"/>
        <v>0</v>
      </c>
      <c r="I38" s="134">
        <f t="shared" si="57"/>
        <v>0</v>
      </c>
      <c r="J38" s="44">
        <f t="shared" si="63"/>
        <v>0</v>
      </c>
      <c r="K38" s="134">
        <f t="shared" si="58"/>
        <v>0</v>
      </c>
      <c r="L38" s="100"/>
      <c r="M38" s="100"/>
      <c r="N38" s="100"/>
      <c r="O38" s="100"/>
      <c r="P38" s="100"/>
      <c r="Q38" s="100"/>
      <c r="R38" s="100"/>
      <c r="S38" s="100"/>
      <c r="T38" s="100"/>
      <c r="U38" s="100"/>
      <c r="V38" s="100"/>
      <c r="W38" s="100"/>
      <c r="AA38" s="1">
        <f t="shared" si="64"/>
        <v>0</v>
      </c>
      <c r="AB38" s="11">
        <f t="shared" si="42"/>
        <v>0</v>
      </c>
      <c r="AC38" s="11">
        <f t="shared" si="43"/>
        <v>0</v>
      </c>
      <c r="AD38" s="11">
        <f t="shared" si="44"/>
        <v>0</v>
      </c>
      <c r="AE38" s="11">
        <f t="shared" si="45"/>
        <v>0</v>
      </c>
      <c r="AF38" s="11">
        <f t="shared" si="46"/>
        <v>0</v>
      </c>
      <c r="AG38" s="11">
        <f t="shared" si="47"/>
        <v>0</v>
      </c>
      <c r="AH38" s="11">
        <f t="shared" si="48"/>
        <v>0</v>
      </c>
      <c r="AI38" s="11">
        <f t="shared" si="49"/>
        <v>0</v>
      </c>
      <c r="AJ38" s="11">
        <f t="shared" si="50"/>
        <v>0</v>
      </c>
      <c r="AK38" s="11">
        <f t="shared" si="51"/>
        <v>0</v>
      </c>
      <c r="AL38" s="11">
        <f t="shared" si="52"/>
        <v>0</v>
      </c>
      <c r="AM38" s="11">
        <f t="shared" si="53"/>
        <v>0</v>
      </c>
      <c r="AN38" s="11"/>
      <c r="AO38" s="1" t="str">
        <f t="shared" si="65"/>
        <v/>
      </c>
      <c r="AP38" s="49"/>
      <c r="AQ38" s="49"/>
      <c r="AR38" s="49"/>
      <c r="AS38" s="49"/>
      <c r="AT38" s="49"/>
      <c r="AU38" s="49"/>
      <c r="AV38" s="49"/>
      <c r="AW38" s="49"/>
      <c r="AX38" s="49"/>
      <c r="AY38" s="34">
        <f t="shared" si="54"/>
        <v>0</v>
      </c>
      <c r="AZ38" s="34"/>
      <c r="BA38" s="38">
        <f t="shared" si="66"/>
        <v>0</v>
      </c>
      <c r="BB38" s="38">
        <f t="shared" si="67"/>
        <v>0</v>
      </c>
      <c r="BC38" s="38">
        <f t="shared" si="68"/>
        <v>0</v>
      </c>
      <c r="BD38" s="38">
        <f t="shared" si="69"/>
        <v>0</v>
      </c>
      <c r="BE38" s="38">
        <f t="shared" si="70"/>
        <v>0</v>
      </c>
      <c r="BF38" s="38">
        <f t="shared" si="71"/>
        <v>0</v>
      </c>
      <c r="BG38" s="38">
        <f t="shared" si="72"/>
        <v>0</v>
      </c>
      <c r="BH38" s="38">
        <f t="shared" si="73"/>
        <v>0</v>
      </c>
      <c r="BI38" s="38">
        <f t="shared" si="74"/>
        <v>0</v>
      </c>
      <c r="BJ38" s="38">
        <f t="shared" si="59"/>
        <v>0</v>
      </c>
      <c r="BK38" s="39">
        <f t="shared" si="75"/>
        <v>0</v>
      </c>
      <c r="BL38" s="39">
        <f t="shared" si="76"/>
        <v>0</v>
      </c>
      <c r="BM38" s="39">
        <f t="shared" si="77"/>
        <v>0</v>
      </c>
      <c r="BN38" s="39">
        <f t="shared" si="78"/>
        <v>0</v>
      </c>
      <c r="BO38" s="39">
        <f t="shared" si="79"/>
        <v>0</v>
      </c>
      <c r="BP38" s="39">
        <f t="shared" si="80"/>
        <v>0</v>
      </c>
      <c r="BQ38" s="39">
        <f t="shared" si="81"/>
        <v>0</v>
      </c>
      <c r="BR38" s="39">
        <f t="shared" si="82"/>
        <v>0</v>
      </c>
      <c r="BS38" s="39">
        <f t="shared" si="83"/>
        <v>0</v>
      </c>
      <c r="BT38" s="39">
        <f t="shared" si="60"/>
        <v>0</v>
      </c>
      <c r="BU38" s="39">
        <f t="shared" si="84"/>
        <v>0</v>
      </c>
      <c r="BV38" s="39">
        <f t="shared" si="85"/>
        <v>0</v>
      </c>
      <c r="BW38" s="39">
        <f t="shared" si="86"/>
        <v>0</v>
      </c>
      <c r="BX38" s="39">
        <f t="shared" si="87"/>
        <v>0</v>
      </c>
      <c r="BY38" s="39">
        <f t="shared" si="88"/>
        <v>0</v>
      </c>
      <c r="BZ38" s="39">
        <f t="shared" si="89"/>
        <v>0</v>
      </c>
      <c r="CA38" s="39">
        <f t="shared" si="90"/>
        <v>0</v>
      </c>
      <c r="CB38" s="39">
        <f t="shared" si="91"/>
        <v>0</v>
      </c>
      <c r="CC38" s="39">
        <f t="shared" si="92"/>
        <v>0</v>
      </c>
      <c r="CD38" s="39">
        <f t="shared" si="61"/>
        <v>0</v>
      </c>
      <c r="CE38" s="39" t="str">
        <f t="shared" si="93"/>
        <v/>
      </c>
      <c r="CF38" s="39" t="str">
        <f t="shared" si="94"/>
        <v/>
      </c>
      <c r="CG38" s="39" t="str">
        <f t="shared" si="95"/>
        <v/>
      </c>
      <c r="CH38" s="39" t="str">
        <f t="shared" si="96"/>
        <v/>
      </c>
      <c r="CI38" s="39" t="str">
        <f t="shared" si="97"/>
        <v/>
      </c>
      <c r="CJ38" s="39" t="str">
        <f t="shared" si="98"/>
        <v/>
      </c>
      <c r="CK38" s="39" t="str">
        <f t="shared" si="99"/>
        <v/>
      </c>
      <c r="CL38" s="39" t="str">
        <f t="shared" si="100"/>
        <v/>
      </c>
      <c r="CM38" s="39" t="str">
        <f t="shared" si="101"/>
        <v/>
      </c>
      <c r="CN38" s="39" t="str">
        <f>IF($F38="Gross Revenue",BJ38,IF($F38="Net of COGP",#REF!,IF($F38="Area",BT38,IF($F38="Equally",CD38,""))))</f>
        <v/>
      </c>
    </row>
    <row r="39" spans="2:92">
      <c r="B39" s="96"/>
      <c r="C39" s="96"/>
      <c r="D39" s="97"/>
      <c r="E39" s="99"/>
      <c r="F39" s="203"/>
      <c r="G39" s="98"/>
      <c r="H39" s="200">
        <f t="shared" si="62"/>
        <v>0</v>
      </c>
      <c r="I39" s="134">
        <f t="shared" si="57"/>
        <v>0</v>
      </c>
      <c r="J39" s="44">
        <f t="shared" si="63"/>
        <v>0</v>
      </c>
      <c r="K39" s="134">
        <f t="shared" si="58"/>
        <v>0</v>
      </c>
      <c r="L39" s="100"/>
      <c r="M39" s="100"/>
      <c r="N39" s="100"/>
      <c r="O39" s="100"/>
      <c r="P39" s="100"/>
      <c r="Q39" s="100"/>
      <c r="R39" s="100"/>
      <c r="S39" s="100"/>
      <c r="T39" s="100"/>
      <c r="U39" s="100"/>
      <c r="V39" s="100"/>
      <c r="W39" s="100"/>
      <c r="AA39" s="1">
        <f t="shared" si="64"/>
        <v>0</v>
      </c>
      <c r="AB39" s="11">
        <f t="shared" si="42"/>
        <v>0</v>
      </c>
      <c r="AC39" s="11">
        <f t="shared" si="43"/>
        <v>0</v>
      </c>
      <c r="AD39" s="11">
        <f t="shared" si="44"/>
        <v>0</v>
      </c>
      <c r="AE39" s="11">
        <f t="shared" si="45"/>
        <v>0</v>
      </c>
      <c r="AF39" s="11">
        <f t="shared" si="46"/>
        <v>0</v>
      </c>
      <c r="AG39" s="11">
        <f t="shared" si="47"/>
        <v>0</v>
      </c>
      <c r="AH39" s="11">
        <f t="shared" si="48"/>
        <v>0</v>
      </c>
      <c r="AI39" s="11">
        <f t="shared" si="49"/>
        <v>0</v>
      </c>
      <c r="AJ39" s="11">
        <f t="shared" si="50"/>
        <v>0</v>
      </c>
      <c r="AK39" s="11">
        <f t="shared" si="51"/>
        <v>0</v>
      </c>
      <c r="AL39" s="11">
        <f t="shared" si="52"/>
        <v>0</v>
      </c>
      <c r="AM39" s="11">
        <f t="shared" si="53"/>
        <v>0</v>
      </c>
      <c r="AN39" s="11"/>
      <c r="AO39" s="1" t="str">
        <f t="shared" si="65"/>
        <v/>
      </c>
      <c r="AP39" s="49"/>
      <c r="AQ39" s="49"/>
      <c r="AR39" s="49"/>
      <c r="AS39" s="49"/>
      <c r="AT39" s="49"/>
      <c r="AU39" s="49"/>
      <c r="AV39" s="49"/>
      <c r="AW39" s="49"/>
      <c r="AX39" s="49"/>
      <c r="AY39" s="34">
        <f t="shared" si="54"/>
        <v>0</v>
      </c>
      <c r="AZ39" s="34"/>
      <c r="BA39" s="38">
        <f t="shared" si="66"/>
        <v>0</v>
      </c>
      <c r="BB39" s="38">
        <f t="shared" si="67"/>
        <v>0</v>
      </c>
      <c r="BC39" s="38">
        <f t="shared" si="68"/>
        <v>0</v>
      </c>
      <c r="BD39" s="38">
        <f t="shared" si="69"/>
        <v>0</v>
      </c>
      <c r="BE39" s="38">
        <f t="shared" si="70"/>
        <v>0</v>
      </c>
      <c r="BF39" s="38">
        <f t="shared" si="71"/>
        <v>0</v>
      </c>
      <c r="BG39" s="38">
        <f t="shared" si="72"/>
        <v>0</v>
      </c>
      <c r="BH39" s="38">
        <f t="shared" si="73"/>
        <v>0</v>
      </c>
      <c r="BI39" s="38">
        <f t="shared" si="74"/>
        <v>0</v>
      </c>
      <c r="BJ39" s="38">
        <f t="shared" si="59"/>
        <v>0</v>
      </c>
      <c r="BK39" s="39">
        <f t="shared" si="75"/>
        <v>0</v>
      </c>
      <c r="BL39" s="39">
        <f t="shared" si="76"/>
        <v>0</v>
      </c>
      <c r="BM39" s="39">
        <f t="shared" si="77"/>
        <v>0</v>
      </c>
      <c r="BN39" s="39">
        <f t="shared" si="78"/>
        <v>0</v>
      </c>
      <c r="BO39" s="39">
        <f t="shared" si="79"/>
        <v>0</v>
      </c>
      <c r="BP39" s="39">
        <f t="shared" si="80"/>
        <v>0</v>
      </c>
      <c r="BQ39" s="39">
        <f t="shared" si="81"/>
        <v>0</v>
      </c>
      <c r="BR39" s="39">
        <f t="shared" si="82"/>
        <v>0</v>
      </c>
      <c r="BS39" s="39">
        <f t="shared" si="83"/>
        <v>0</v>
      </c>
      <c r="BT39" s="39">
        <f t="shared" si="60"/>
        <v>0</v>
      </c>
      <c r="BU39" s="39">
        <f t="shared" si="84"/>
        <v>0</v>
      </c>
      <c r="BV39" s="39">
        <f t="shared" si="85"/>
        <v>0</v>
      </c>
      <c r="BW39" s="39">
        <f t="shared" si="86"/>
        <v>0</v>
      </c>
      <c r="BX39" s="39">
        <f t="shared" si="87"/>
        <v>0</v>
      </c>
      <c r="BY39" s="39">
        <f t="shared" si="88"/>
        <v>0</v>
      </c>
      <c r="BZ39" s="39">
        <f t="shared" si="89"/>
        <v>0</v>
      </c>
      <c r="CA39" s="39">
        <f t="shared" si="90"/>
        <v>0</v>
      </c>
      <c r="CB39" s="39">
        <f t="shared" si="91"/>
        <v>0</v>
      </c>
      <c r="CC39" s="39">
        <f t="shared" si="92"/>
        <v>0</v>
      </c>
      <c r="CD39" s="39">
        <f t="shared" si="61"/>
        <v>0</v>
      </c>
      <c r="CE39" s="39" t="str">
        <f t="shared" si="93"/>
        <v/>
      </c>
      <c r="CF39" s="39" t="str">
        <f t="shared" si="94"/>
        <v/>
      </c>
      <c r="CG39" s="39" t="str">
        <f t="shared" si="95"/>
        <v/>
      </c>
      <c r="CH39" s="39" t="str">
        <f t="shared" si="96"/>
        <v/>
      </c>
      <c r="CI39" s="39" t="str">
        <f t="shared" si="97"/>
        <v/>
      </c>
      <c r="CJ39" s="39" t="str">
        <f t="shared" si="98"/>
        <v/>
      </c>
      <c r="CK39" s="39" t="str">
        <f t="shared" si="99"/>
        <v/>
      </c>
      <c r="CL39" s="39" t="str">
        <f t="shared" si="100"/>
        <v/>
      </c>
      <c r="CM39" s="39" t="str">
        <f t="shared" si="101"/>
        <v/>
      </c>
      <c r="CN39" s="39" t="str">
        <f>IF($F39="Gross Revenue",BJ39,IF($F39="Net of COGP",#REF!,IF($F39="Area",BT39,IF($F39="Equally",CD39,""))))</f>
        <v/>
      </c>
    </row>
    <row r="40" spans="2:92">
      <c r="B40" s="96"/>
      <c r="C40" s="96"/>
      <c r="D40" s="97"/>
      <c r="E40" s="99"/>
      <c r="F40" s="203"/>
      <c r="G40" s="98"/>
      <c r="H40" s="200">
        <f t="shared" si="62"/>
        <v>0</v>
      </c>
      <c r="I40" s="134">
        <f t="shared" si="57"/>
        <v>0</v>
      </c>
      <c r="J40" s="44">
        <f t="shared" si="63"/>
        <v>0</v>
      </c>
      <c r="K40" s="134">
        <f t="shared" si="58"/>
        <v>0</v>
      </c>
      <c r="L40" s="100"/>
      <c r="M40" s="100"/>
      <c r="N40" s="100"/>
      <c r="O40" s="100"/>
      <c r="P40" s="100"/>
      <c r="Q40" s="100"/>
      <c r="R40" s="100"/>
      <c r="S40" s="100"/>
      <c r="T40" s="100"/>
      <c r="U40" s="100"/>
      <c r="V40" s="100"/>
      <c r="W40" s="100"/>
      <c r="AA40" s="1">
        <f t="shared" si="64"/>
        <v>0</v>
      </c>
      <c r="AB40" s="11">
        <f t="shared" si="42"/>
        <v>0</v>
      </c>
      <c r="AC40" s="11">
        <f t="shared" si="43"/>
        <v>0</v>
      </c>
      <c r="AD40" s="11">
        <f t="shared" si="44"/>
        <v>0</v>
      </c>
      <c r="AE40" s="11">
        <f t="shared" si="45"/>
        <v>0</v>
      </c>
      <c r="AF40" s="11">
        <f t="shared" si="46"/>
        <v>0</v>
      </c>
      <c r="AG40" s="11">
        <f t="shared" si="47"/>
        <v>0</v>
      </c>
      <c r="AH40" s="11">
        <f t="shared" si="48"/>
        <v>0</v>
      </c>
      <c r="AI40" s="11">
        <f t="shared" si="49"/>
        <v>0</v>
      </c>
      <c r="AJ40" s="11">
        <f t="shared" si="50"/>
        <v>0</v>
      </c>
      <c r="AK40" s="11">
        <f t="shared" si="51"/>
        <v>0</v>
      </c>
      <c r="AL40" s="11">
        <f t="shared" si="52"/>
        <v>0</v>
      </c>
      <c r="AM40" s="11">
        <f t="shared" si="53"/>
        <v>0</v>
      </c>
      <c r="AN40" s="11"/>
      <c r="AO40" s="1" t="str">
        <f t="shared" si="65"/>
        <v/>
      </c>
      <c r="AP40" s="49"/>
      <c r="AQ40" s="49"/>
      <c r="AR40" s="49"/>
      <c r="AS40" s="49"/>
      <c r="AT40" s="49"/>
      <c r="AU40" s="49"/>
      <c r="AV40" s="49"/>
      <c r="AW40" s="49"/>
      <c r="AX40" s="49"/>
      <c r="AY40" s="34">
        <f t="shared" si="54"/>
        <v>0</v>
      </c>
      <c r="AZ40" s="34"/>
      <c r="BA40" s="38">
        <f t="shared" si="66"/>
        <v>0</v>
      </c>
      <c r="BB40" s="38">
        <f t="shared" si="67"/>
        <v>0</v>
      </c>
      <c r="BC40" s="38">
        <f t="shared" si="68"/>
        <v>0</v>
      </c>
      <c r="BD40" s="38">
        <f t="shared" si="69"/>
        <v>0</v>
      </c>
      <c r="BE40" s="38">
        <f t="shared" si="70"/>
        <v>0</v>
      </c>
      <c r="BF40" s="38">
        <f t="shared" si="71"/>
        <v>0</v>
      </c>
      <c r="BG40" s="38">
        <f t="shared" si="72"/>
        <v>0</v>
      </c>
      <c r="BH40" s="38">
        <f t="shared" si="73"/>
        <v>0</v>
      </c>
      <c r="BI40" s="38">
        <f t="shared" si="74"/>
        <v>0</v>
      </c>
      <c r="BJ40" s="38">
        <f t="shared" si="59"/>
        <v>0</v>
      </c>
      <c r="BK40" s="39">
        <f t="shared" si="75"/>
        <v>0</v>
      </c>
      <c r="BL40" s="39">
        <f t="shared" si="76"/>
        <v>0</v>
      </c>
      <c r="BM40" s="39">
        <f t="shared" si="77"/>
        <v>0</v>
      </c>
      <c r="BN40" s="39">
        <f t="shared" si="78"/>
        <v>0</v>
      </c>
      <c r="BO40" s="39">
        <f t="shared" si="79"/>
        <v>0</v>
      </c>
      <c r="BP40" s="39">
        <f t="shared" si="80"/>
        <v>0</v>
      </c>
      <c r="BQ40" s="39">
        <f t="shared" si="81"/>
        <v>0</v>
      </c>
      <c r="BR40" s="39">
        <f t="shared" si="82"/>
        <v>0</v>
      </c>
      <c r="BS40" s="39">
        <f t="shared" si="83"/>
        <v>0</v>
      </c>
      <c r="BT40" s="39">
        <f t="shared" si="60"/>
        <v>0</v>
      </c>
      <c r="BU40" s="39">
        <f t="shared" si="84"/>
        <v>0</v>
      </c>
      <c r="BV40" s="39">
        <f t="shared" si="85"/>
        <v>0</v>
      </c>
      <c r="BW40" s="39">
        <f t="shared" si="86"/>
        <v>0</v>
      </c>
      <c r="BX40" s="39">
        <f t="shared" si="87"/>
        <v>0</v>
      </c>
      <c r="BY40" s="39">
        <f t="shared" si="88"/>
        <v>0</v>
      </c>
      <c r="BZ40" s="39">
        <f t="shared" si="89"/>
        <v>0</v>
      </c>
      <c r="CA40" s="39">
        <f t="shared" si="90"/>
        <v>0</v>
      </c>
      <c r="CB40" s="39">
        <f t="shared" si="91"/>
        <v>0</v>
      </c>
      <c r="CC40" s="39">
        <f t="shared" si="92"/>
        <v>0</v>
      </c>
      <c r="CD40" s="39">
        <f t="shared" si="61"/>
        <v>0</v>
      </c>
      <c r="CE40" s="39" t="str">
        <f t="shared" si="93"/>
        <v/>
      </c>
      <c r="CF40" s="39" t="str">
        <f t="shared" si="94"/>
        <v/>
      </c>
      <c r="CG40" s="39" t="str">
        <f t="shared" si="95"/>
        <v/>
      </c>
      <c r="CH40" s="39" t="str">
        <f t="shared" si="96"/>
        <v/>
      </c>
      <c r="CI40" s="39" t="str">
        <f t="shared" si="97"/>
        <v/>
      </c>
      <c r="CJ40" s="39" t="str">
        <f t="shared" si="98"/>
        <v/>
      </c>
      <c r="CK40" s="39" t="str">
        <f t="shared" si="99"/>
        <v/>
      </c>
      <c r="CL40" s="39" t="str">
        <f t="shared" si="100"/>
        <v/>
      </c>
      <c r="CM40" s="39" t="str">
        <f t="shared" si="101"/>
        <v/>
      </c>
      <c r="CN40" s="39" t="str">
        <f>IF($F40="Gross Revenue",BJ40,IF($F40="Net of COGP",#REF!,IF($F40="Area",BT40,IF($F40="Equally",CD40,""))))</f>
        <v/>
      </c>
    </row>
    <row r="41" spans="2:92">
      <c r="B41" s="96"/>
      <c r="C41" s="96"/>
      <c r="D41" s="97"/>
      <c r="E41" s="99"/>
      <c r="F41" s="203"/>
      <c r="G41" s="98"/>
      <c r="H41" s="200">
        <f t="shared" si="62"/>
        <v>0</v>
      </c>
      <c r="I41" s="134">
        <f t="shared" si="57"/>
        <v>0</v>
      </c>
      <c r="J41" s="44">
        <f t="shared" si="63"/>
        <v>0</v>
      </c>
      <c r="K41" s="134">
        <f t="shared" si="58"/>
        <v>0</v>
      </c>
      <c r="L41" s="100"/>
      <c r="M41" s="100"/>
      <c r="N41" s="100"/>
      <c r="O41" s="100"/>
      <c r="P41" s="100"/>
      <c r="Q41" s="100"/>
      <c r="R41" s="100"/>
      <c r="S41" s="100"/>
      <c r="T41" s="100"/>
      <c r="U41" s="100"/>
      <c r="V41" s="100"/>
      <c r="W41" s="100"/>
      <c r="AA41" s="1">
        <f t="shared" si="64"/>
        <v>0</v>
      </c>
      <c r="AB41" s="11">
        <f t="shared" si="42"/>
        <v>0</v>
      </c>
      <c r="AC41" s="11">
        <f t="shared" si="43"/>
        <v>0</v>
      </c>
      <c r="AD41" s="11">
        <f t="shared" si="44"/>
        <v>0</v>
      </c>
      <c r="AE41" s="11">
        <f t="shared" si="45"/>
        <v>0</v>
      </c>
      <c r="AF41" s="11">
        <f t="shared" si="46"/>
        <v>0</v>
      </c>
      <c r="AG41" s="11">
        <f t="shared" si="47"/>
        <v>0</v>
      </c>
      <c r="AH41" s="11">
        <f t="shared" si="48"/>
        <v>0</v>
      </c>
      <c r="AI41" s="11">
        <f t="shared" si="49"/>
        <v>0</v>
      </c>
      <c r="AJ41" s="11">
        <f t="shared" si="50"/>
        <v>0</v>
      </c>
      <c r="AK41" s="11">
        <f t="shared" si="51"/>
        <v>0</v>
      </c>
      <c r="AL41" s="11">
        <f t="shared" si="52"/>
        <v>0</v>
      </c>
      <c r="AM41" s="11">
        <f t="shared" si="53"/>
        <v>0</v>
      </c>
      <c r="AN41" s="11"/>
      <c r="AO41" s="1" t="str">
        <f t="shared" si="65"/>
        <v/>
      </c>
      <c r="AP41" s="49"/>
      <c r="AQ41" s="49"/>
      <c r="AR41" s="49"/>
      <c r="AS41" s="49"/>
      <c r="AT41" s="49"/>
      <c r="AU41" s="49"/>
      <c r="AV41" s="49"/>
      <c r="AW41" s="49"/>
      <c r="AX41" s="49"/>
      <c r="AY41" s="34">
        <f t="shared" si="54"/>
        <v>0</v>
      </c>
      <c r="AZ41" s="34"/>
      <c r="BA41" s="38">
        <f t="shared" si="66"/>
        <v>0</v>
      </c>
      <c r="BB41" s="38">
        <f t="shared" si="67"/>
        <v>0</v>
      </c>
      <c r="BC41" s="38">
        <f t="shared" si="68"/>
        <v>0</v>
      </c>
      <c r="BD41" s="38">
        <f t="shared" si="69"/>
        <v>0</v>
      </c>
      <c r="BE41" s="38">
        <f t="shared" si="70"/>
        <v>0</v>
      </c>
      <c r="BF41" s="38">
        <f t="shared" si="71"/>
        <v>0</v>
      </c>
      <c r="BG41" s="38">
        <f t="shared" si="72"/>
        <v>0</v>
      </c>
      <c r="BH41" s="38">
        <f t="shared" si="73"/>
        <v>0</v>
      </c>
      <c r="BI41" s="38">
        <f t="shared" si="74"/>
        <v>0</v>
      </c>
      <c r="BJ41" s="38">
        <f t="shared" si="59"/>
        <v>0</v>
      </c>
      <c r="BK41" s="39">
        <f t="shared" si="75"/>
        <v>0</v>
      </c>
      <c r="BL41" s="39">
        <f t="shared" si="76"/>
        <v>0</v>
      </c>
      <c r="BM41" s="39">
        <f t="shared" si="77"/>
        <v>0</v>
      </c>
      <c r="BN41" s="39">
        <f t="shared" si="78"/>
        <v>0</v>
      </c>
      <c r="BO41" s="39">
        <f t="shared" si="79"/>
        <v>0</v>
      </c>
      <c r="BP41" s="39">
        <f t="shared" si="80"/>
        <v>0</v>
      </c>
      <c r="BQ41" s="39">
        <f t="shared" si="81"/>
        <v>0</v>
      </c>
      <c r="BR41" s="39">
        <f t="shared" si="82"/>
        <v>0</v>
      </c>
      <c r="BS41" s="39">
        <f t="shared" si="83"/>
        <v>0</v>
      </c>
      <c r="BT41" s="39">
        <f t="shared" si="60"/>
        <v>0</v>
      </c>
      <c r="BU41" s="39">
        <f t="shared" si="84"/>
        <v>0</v>
      </c>
      <c r="BV41" s="39">
        <f t="shared" si="85"/>
        <v>0</v>
      </c>
      <c r="BW41" s="39">
        <f t="shared" si="86"/>
        <v>0</v>
      </c>
      <c r="BX41" s="39">
        <f t="shared" si="87"/>
        <v>0</v>
      </c>
      <c r="BY41" s="39">
        <f t="shared" si="88"/>
        <v>0</v>
      </c>
      <c r="BZ41" s="39">
        <f t="shared" si="89"/>
        <v>0</v>
      </c>
      <c r="CA41" s="39">
        <f t="shared" si="90"/>
        <v>0</v>
      </c>
      <c r="CB41" s="39">
        <f t="shared" si="91"/>
        <v>0</v>
      </c>
      <c r="CC41" s="39">
        <f t="shared" si="92"/>
        <v>0</v>
      </c>
      <c r="CD41" s="39">
        <f t="shared" si="61"/>
        <v>0</v>
      </c>
      <c r="CE41" s="39" t="str">
        <f t="shared" si="93"/>
        <v/>
      </c>
      <c r="CF41" s="39" t="str">
        <f t="shared" si="94"/>
        <v/>
      </c>
      <c r="CG41" s="39" t="str">
        <f t="shared" si="95"/>
        <v/>
      </c>
      <c r="CH41" s="39" t="str">
        <f t="shared" si="96"/>
        <v/>
      </c>
      <c r="CI41" s="39" t="str">
        <f t="shared" si="97"/>
        <v/>
      </c>
      <c r="CJ41" s="39" t="str">
        <f t="shared" si="98"/>
        <v/>
      </c>
      <c r="CK41" s="39" t="str">
        <f t="shared" si="99"/>
        <v/>
      </c>
      <c r="CL41" s="39" t="str">
        <f t="shared" si="100"/>
        <v/>
      </c>
      <c r="CM41" s="39" t="str">
        <f t="shared" si="101"/>
        <v/>
      </c>
      <c r="CN41" s="39" t="str">
        <f>IF($F41="Gross Revenue",BJ41,IF($F41="Net of COGP",#REF!,IF($F41="Area",BT41,IF($F41="Equally",CD41,""))))</f>
        <v/>
      </c>
    </row>
    <row r="42" spans="2:92">
      <c r="B42" s="96"/>
      <c r="C42" s="96"/>
      <c r="D42" s="97"/>
      <c r="E42" s="99"/>
      <c r="F42" s="203"/>
      <c r="G42" s="98"/>
      <c r="H42" s="200">
        <f t="shared" si="62"/>
        <v>0</v>
      </c>
      <c r="I42" s="134">
        <f t="shared" si="57"/>
        <v>0</v>
      </c>
      <c r="J42" s="44">
        <f t="shared" si="63"/>
        <v>0</v>
      </c>
      <c r="K42" s="134">
        <f t="shared" si="58"/>
        <v>0</v>
      </c>
      <c r="L42" s="100"/>
      <c r="M42" s="100"/>
      <c r="N42" s="100"/>
      <c r="O42" s="100"/>
      <c r="P42" s="100"/>
      <c r="Q42" s="100"/>
      <c r="R42" s="100"/>
      <c r="S42" s="100"/>
      <c r="T42" s="100"/>
      <c r="U42" s="100"/>
      <c r="V42" s="100"/>
      <c r="W42" s="100"/>
      <c r="AA42" s="1">
        <f t="shared" si="64"/>
        <v>0</v>
      </c>
      <c r="AB42" s="11">
        <f t="shared" si="42"/>
        <v>0</v>
      </c>
      <c r="AC42" s="11">
        <f t="shared" si="43"/>
        <v>0</v>
      </c>
      <c r="AD42" s="11">
        <f t="shared" si="44"/>
        <v>0</v>
      </c>
      <c r="AE42" s="11">
        <f t="shared" si="45"/>
        <v>0</v>
      </c>
      <c r="AF42" s="11">
        <f t="shared" si="46"/>
        <v>0</v>
      </c>
      <c r="AG42" s="11">
        <f t="shared" si="47"/>
        <v>0</v>
      </c>
      <c r="AH42" s="11">
        <f t="shared" si="48"/>
        <v>0</v>
      </c>
      <c r="AI42" s="11">
        <f t="shared" si="49"/>
        <v>0</v>
      </c>
      <c r="AJ42" s="11">
        <f t="shared" si="50"/>
        <v>0</v>
      </c>
      <c r="AK42" s="11">
        <f t="shared" si="51"/>
        <v>0</v>
      </c>
      <c r="AL42" s="11">
        <f t="shared" si="52"/>
        <v>0</v>
      </c>
      <c r="AM42" s="11">
        <f t="shared" si="53"/>
        <v>0</v>
      </c>
      <c r="AN42" s="11"/>
      <c r="AO42" s="1" t="str">
        <f t="shared" si="65"/>
        <v/>
      </c>
      <c r="AP42" s="49"/>
      <c r="AQ42" s="49"/>
      <c r="AR42" s="49"/>
      <c r="AS42" s="49"/>
      <c r="AT42" s="49"/>
      <c r="AU42" s="49"/>
      <c r="AV42" s="49"/>
      <c r="AW42" s="49"/>
      <c r="AX42" s="49"/>
      <c r="AY42" s="34">
        <f t="shared" si="54"/>
        <v>0</v>
      </c>
      <c r="AZ42" s="34"/>
      <c r="BA42" s="38">
        <f t="shared" si="66"/>
        <v>0</v>
      </c>
      <c r="BB42" s="38">
        <f t="shared" si="67"/>
        <v>0</v>
      </c>
      <c r="BC42" s="38">
        <f t="shared" si="68"/>
        <v>0</v>
      </c>
      <c r="BD42" s="38">
        <f t="shared" si="69"/>
        <v>0</v>
      </c>
      <c r="BE42" s="38">
        <f t="shared" si="70"/>
        <v>0</v>
      </c>
      <c r="BF42" s="38">
        <f t="shared" si="71"/>
        <v>0</v>
      </c>
      <c r="BG42" s="38">
        <f t="shared" si="72"/>
        <v>0</v>
      </c>
      <c r="BH42" s="38">
        <f t="shared" si="73"/>
        <v>0</v>
      </c>
      <c r="BI42" s="38">
        <f t="shared" si="74"/>
        <v>0</v>
      </c>
      <c r="BJ42" s="38">
        <f t="shared" si="59"/>
        <v>0</v>
      </c>
      <c r="BK42" s="39">
        <f t="shared" si="75"/>
        <v>0</v>
      </c>
      <c r="BL42" s="39">
        <f t="shared" si="76"/>
        <v>0</v>
      </c>
      <c r="BM42" s="39">
        <f t="shared" si="77"/>
        <v>0</v>
      </c>
      <c r="BN42" s="39">
        <f t="shared" si="78"/>
        <v>0</v>
      </c>
      <c r="BO42" s="39">
        <f t="shared" si="79"/>
        <v>0</v>
      </c>
      <c r="BP42" s="39">
        <f t="shared" si="80"/>
        <v>0</v>
      </c>
      <c r="BQ42" s="39">
        <f t="shared" si="81"/>
        <v>0</v>
      </c>
      <c r="BR42" s="39">
        <f t="shared" si="82"/>
        <v>0</v>
      </c>
      <c r="BS42" s="39">
        <f t="shared" si="83"/>
        <v>0</v>
      </c>
      <c r="BT42" s="39">
        <f t="shared" si="60"/>
        <v>0</v>
      </c>
      <c r="BU42" s="39">
        <f t="shared" si="84"/>
        <v>0</v>
      </c>
      <c r="BV42" s="39">
        <f t="shared" si="85"/>
        <v>0</v>
      </c>
      <c r="BW42" s="39">
        <f t="shared" si="86"/>
        <v>0</v>
      </c>
      <c r="BX42" s="39">
        <f t="shared" si="87"/>
        <v>0</v>
      </c>
      <c r="BY42" s="39">
        <f t="shared" si="88"/>
        <v>0</v>
      </c>
      <c r="BZ42" s="39">
        <f t="shared" si="89"/>
        <v>0</v>
      </c>
      <c r="CA42" s="39">
        <f t="shared" si="90"/>
        <v>0</v>
      </c>
      <c r="CB42" s="39">
        <f t="shared" si="91"/>
        <v>0</v>
      </c>
      <c r="CC42" s="39">
        <f t="shared" si="92"/>
        <v>0</v>
      </c>
      <c r="CD42" s="39">
        <f t="shared" si="61"/>
        <v>0</v>
      </c>
      <c r="CE42" s="39" t="str">
        <f t="shared" si="93"/>
        <v/>
      </c>
      <c r="CF42" s="39" t="str">
        <f t="shared" si="94"/>
        <v/>
      </c>
      <c r="CG42" s="39" t="str">
        <f t="shared" si="95"/>
        <v/>
      </c>
      <c r="CH42" s="39" t="str">
        <f t="shared" si="96"/>
        <v/>
      </c>
      <c r="CI42" s="39" t="str">
        <f t="shared" si="97"/>
        <v/>
      </c>
      <c r="CJ42" s="39" t="str">
        <f t="shared" si="98"/>
        <v/>
      </c>
      <c r="CK42" s="39" t="str">
        <f t="shared" si="99"/>
        <v/>
      </c>
      <c r="CL42" s="39" t="str">
        <f t="shared" si="100"/>
        <v/>
      </c>
      <c r="CM42" s="39" t="str">
        <f t="shared" si="101"/>
        <v/>
      </c>
      <c r="CN42" s="39" t="str">
        <f>IF($F42="Gross Revenue",BJ42,IF($F42="Net of COGP",#REF!,IF($F42="Area",BT42,IF($F42="Equally",CD42,""))))</f>
        <v/>
      </c>
    </row>
    <row r="43" spans="2:92">
      <c r="B43" s="96"/>
      <c r="C43" s="96"/>
      <c r="D43" s="97"/>
      <c r="E43" s="99"/>
      <c r="F43" s="203"/>
      <c r="G43" s="98"/>
      <c r="H43" s="200">
        <f t="shared" si="62"/>
        <v>0</v>
      </c>
      <c r="I43" s="134">
        <f t="shared" si="57"/>
        <v>0</v>
      </c>
      <c r="J43" s="44">
        <f t="shared" si="63"/>
        <v>0</v>
      </c>
      <c r="K43" s="134">
        <f t="shared" si="58"/>
        <v>0</v>
      </c>
      <c r="L43" s="100"/>
      <c r="M43" s="100"/>
      <c r="N43" s="100"/>
      <c r="O43" s="100"/>
      <c r="P43" s="100"/>
      <c r="Q43" s="100"/>
      <c r="R43" s="100"/>
      <c r="S43" s="100"/>
      <c r="T43" s="100"/>
      <c r="U43" s="100"/>
      <c r="V43" s="100"/>
      <c r="W43" s="100"/>
      <c r="AA43" s="1">
        <f t="shared" si="64"/>
        <v>0</v>
      </c>
      <c r="AB43" s="11">
        <f t="shared" si="42"/>
        <v>0</v>
      </c>
      <c r="AC43" s="11">
        <f t="shared" si="43"/>
        <v>0</v>
      </c>
      <c r="AD43" s="11">
        <f t="shared" si="44"/>
        <v>0</v>
      </c>
      <c r="AE43" s="11">
        <f t="shared" si="45"/>
        <v>0</v>
      </c>
      <c r="AF43" s="11">
        <f t="shared" si="46"/>
        <v>0</v>
      </c>
      <c r="AG43" s="11">
        <f t="shared" si="47"/>
        <v>0</v>
      </c>
      <c r="AH43" s="11">
        <f t="shared" si="48"/>
        <v>0</v>
      </c>
      <c r="AI43" s="11">
        <f t="shared" si="49"/>
        <v>0</v>
      </c>
      <c r="AJ43" s="11">
        <f t="shared" si="50"/>
        <v>0</v>
      </c>
      <c r="AK43" s="11">
        <f t="shared" si="51"/>
        <v>0</v>
      </c>
      <c r="AL43" s="11">
        <f t="shared" si="52"/>
        <v>0</v>
      </c>
      <c r="AM43" s="11">
        <f t="shared" si="53"/>
        <v>0</v>
      </c>
      <c r="AN43" s="11"/>
      <c r="AO43" s="1" t="str">
        <f t="shared" si="65"/>
        <v/>
      </c>
      <c r="AP43" s="49"/>
      <c r="AQ43" s="49"/>
      <c r="AR43" s="49"/>
      <c r="AS43" s="49"/>
      <c r="AT43" s="49"/>
      <c r="AU43" s="49"/>
      <c r="AV43" s="49"/>
      <c r="AW43" s="49"/>
      <c r="AX43" s="49"/>
      <c r="AY43" s="34">
        <f t="shared" si="54"/>
        <v>0</v>
      </c>
      <c r="AZ43" s="34"/>
      <c r="BA43" s="38">
        <f t="shared" si="66"/>
        <v>0</v>
      </c>
      <c r="BB43" s="38">
        <f t="shared" si="67"/>
        <v>0</v>
      </c>
      <c r="BC43" s="38">
        <f t="shared" si="68"/>
        <v>0</v>
      </c>
      <c r="BD43" s="38">
        <f t="shared" si="69"/>
        <v>0</v>
      </c>
      <c r="BE43" s="38">
        <f t="shared" si="70"/>
        <v>0</v>
      </c>
      <c r="BF43" s="38">
        <f t="shared" si="71"/>
        <v>0</v>
      </c>
      <c r="BG43" s="38">
        <f t="shared" si="72"/>
        <v>0</v>
      </c>
      <c r="BH43" s="38">
        <f t="shared" si="73"/>
        <v>0</v>
      </c>
      <c r="BI43" s="38">
        <f t="shared" si="74"/>
        <v>0</v>
      </c>
      <c r="BJ43" s="38">
        <f t="shared" si="59"/>
        <v>0</v>
      </c>
      <c r="BK43" s="39">
        <f t="shared" si="75"/>
        <v>0</v>
      </c>
      <c r="BL43" s="39">
        <f t="shared" si="76"/>
        <v>0</v>
      </c>
      <c r="BM43" s="39">
        <f t="shared" si="77"/>
        <v>0</v>
      </c>
      <c r="BN43" s="39">
        <f t="shared" si="78"/>
        <v>0</v>
      </c>
      <c r="BO43" s="39">
        <f t="shared" si="79"/>
        <v>0</v>
      </c>
      <c r="BP43" s="39">
        <f t="shared" si="80"/>
        <v>0</v>
      </c>
      <c r="BQ43" s="39">
        <f t="shared" si="81"/>
        <v>0</v>
      </c>
      <c r="BR43" s="39">
        <f t="shared" si="82"/>
        <v>0</v>
      </c>
      <c r="BS43" s="39">
        <f t="shared" si="83"/>
        <v>0</v>
      </c>
      <c r="BT43" s="39">
        <f t="shared" si="60"/>
        <v>0</v>
      </c>
      <c r="BU43" s="39">
        <f t="shared" si="84"/>
        <v>0</v>
      </c>
      <c r="BV43" s="39">
        <f t="shared" si="85"/>
        <v>0</v>
      </c>
      <c r="BW43" s="39">
        <f t="shared" si="86"/>
        <v>0</v>
      </c>
      <c r="BX43" s="39">
        <f t="shared" si="87"/>
        <v>0</v>
      </c>
      <c r="BY43" s="39">
        <f t="shared" si="88"/>
        <v>0</v>
      </c>
      <c r="BZ43" s="39">
        <f t="shared" si="89"/>
        <v>0</v>
      </c>
      <c r="CA43" s="39">
        <f t="shared" si="90"/>
        <v>0</v>
      </c>
      <c r="CB43" s="39">
        <f t="shared" si="91"/>
        <v>0</v>
      </c>
      <c r="CC43" s="39">
        <f t="shared" si="92"/>
        <v>0</v>
      </c>
      <c r="CD43" s="39">
        <f t="shared" si="61"/>
        <v>0</v>
      </c>
      <c r="CE43" s="39" t="str">
        <f t="shared" si="93"/>
        <v/>
      </c>
      <c r="CF43" s="39" t="str">
        <f t="shared" si="94"/>
        <v/>
      </c>
      <c r="CG43" s="39" t="str">
        <f t="shared" si="95"/>
        <v/>
      </c>
      <c r="CH43" s="39" t="str">
        <f t="shared" si="96"/>
        <v/>
      </c>
      <c r="CI43" s="39" t="str">
        <f t="shared" si="97"/>
        <v/>
      </c>
      <c r="CJ43" s="39" t="str">
        <f t="shared" si="98"/>
        <v/>
      </c>
      <c r="CK43" s="39" t="str">
        <f t="shared" si="99"/>
        <v/>
      </c>
      <c r="CL43" s="39" t="str">
        <f t="shared" si="100"/>
        <v/>
      </c>
      <c r="CM43" s="39" t="str">
        <f t="shared" si="101"/>
        <v/>
      </c>
      <c r="CN43" s="39" t="str">
        <f>IF($F43="Gross Revenue",BJ43,IF($F43="Net of COGP",#REF!,IF($F43="Area",BT43,IF($F43="Equally",CD43,""))))</f>
        <v/>
      </c>
    </row>
    <row r="44" spans="2:92">
      <c r="B44" s="96"/>
      <c r="C44" s="96"/>
      <c r="D44" s="97"/>
      <c r="E44" s="99"/>
      <c r="F44" s="203"/>
      <c r="G44" s="98"/>
      <c r="H44" s="200">
        <f t="shared" si="62"/>
        <v>0</v>
      </c>
      <c r="I44" s="134">
        <f t="shared" si="57"/>
        <v>0</v>
      </c>
      <c r="J44" s="44">
        <f t="shared" si="63"/>
        <v>0</v>
      </c>
      <c r="K44" s="134">
        <f t="shared" si="58"/>
        <v>0</v>
      </c>
      <c r="L44" s="100"/>
      <c r="M44" s="100"/>
      <c r="N44" s="100"/>
      <c r="O44" s="100"/>
      <c r="P44" s="100"/>
      <c r="Q44" s="100"/>
      <c r="R44" s="100"/>
      <c r="S44" s="100"/>
      <c r="T44" s="100"/>
      <c r="U44" s="100"/>
      <c r="V44" s="100"/>
      <c r="W44" s="100"/>
      <c r="AA44" s="1">
        <f t="shared" si="64"/>
        <v>0</v>
      </c>
      <c r="AB44" s="11">
        <f t="shared" si="42"/>
        <v>0</v>
      </c>
      <c r="AC44" s="11">
        <f t="shared" si="43"/>
        <v>0</v>
      </c>
      <c r="AD44" s="11">
        <f t="shared" si="44"/>
        <v>0</v>
      </c>
      <c r="AE44" s="11">
        <f t="shared" si="45"/>
        <v>0</v>
      </c>
      <c r="AF44" s="11">
        <f t="shared" si="46"/>
        <v>0</v>
      </c>
      <c r="AG44" s="11">
        <f t="shared" si="47"/>
        <v>0</v>
      </c>
      <c r="AH44" s="11">
        <f t="shared" si="48"/>
        <v>0</v>
      </c>
      <c r="AI44" s="11">
        <f t="shared" si="49"/>
        <v>0</v>
      </c>
      <c r="AJ44" s="11">
        <f t="shared" si="50"/>
        <v>0</v>
      </c>
      <c r="AK44" s="11">
        <f t="shared" si="51"/>
        <v>0</v>
      </c>
      <c r="AL44" s="11">
        <f t="shared" si="52"/>
        <v>0</v>
      </c>
      <c r="AM44" s="11">
        <f t="shared" si="53"/>
        <v>0</v>
      </c>
      <c r="AN44" s="11"/>
      <c r="AO44" s="1" t="str">
        <f t="shared" si="65"/>
        <v/>
      </c>
      <c r="AP44" s="49"/>
      <c r="AQ44" s="49"/>
      <c r="AR44" s="49"/>
      <c r="AS44" s="49"/>
      <c r="AT44" s="49"/>
      <c r="AU44" s="49"/>
      <c r="AV44" s="49"/>
      <c r="AW44" s="49"/>
      <c r="AX44" s="49"/>
      <c r="AY44" s="34">
        <f t="shared" si="54"/>
        <v>0</v>
      </c>
      <c r="AZ44" s="34"/>
      <c r="BA44" s="38">
        <f t="shared" si="66"/>
        <v>0</v>
      </c>
      <c r="BB44" s="38">
        <f t="shared" si="67"/>
        <v>0</v>
      </c>
      <c r="BC44" s="38">
        <f t="shared" si="68"/>
        <v>0</v>
      </c>
      <c r="BD44" s="38">
        <f t="shared" si="69"/>
        <v>0</v>
      </c>
      <c r="BE44" s="38">
        <f t="shared" si="70"/>
        <v>0</v>
      </c>
      <c r="BF44" s="38">
        <f t="shared" si="71"/>
        <v>0</v>
      </c>
      <c r="BG44" s="38">
        <f t="shared" si="72"/>
        <v>0</v>
      </c>
      <c r="BH44" s="38">
        <f t="shared" si="73"/>
        <v>0</v>
      </c>
      <c r="BI44" s="38">
        <f t="shared" si="74"/>
        <v>0</v>
      </c>
      <c r="BJ44" s="38">
        <f t="shared" si="59"/>
        <v>0</v>
      </c>
      <c r="BK44" s="39">
        <f t="shared" si="75"/>
        <v>0</v>
      </c>
      <c r="BL44" s="39">
        <f t="shared" si="76"/>
        <v>0</v>
      </c>
      <c r="BM44" s="39">
        <f t="shared" si="77"/>
        <v>0</v>
      </c>
      <c r="BN44" s="39">
        <f t="shared" si="78"/>
        <v>0</v>
      </c>
      <c r="BO44" s="39">
        <f t="shared" si="79"/>
        <v>0</v>
      </c>
      <c r="BP44" s="39">
        <f t="shared" si="80"/>
        <v>0</v>
      </c>
      <c r="BQ44" s="39">
        <f t="shared" si="81"/>
        <v>0</v>
      </c>
      <c r="BR44" s="39">
        <f t="shared" si="82"/>
        <v>0</v>
      </c>
      <c r="BS44" s="39">
        <f t="shared" si="83"/>
        <v>0</v>
      </c>
      <c r="BT44" s="39">
        <f t="shared" si="60"/>
        <v>0</v>
      </c>
      <c r="BU44" s="39">
        <f t="shared" si="84"/>
        <v>0</v>
      </c>
      <c r="BV44" s="39">
        <f t="shared" si="85"/>
        <v>0</v>
      </c>
      <c r="BW44" s="39">
        <f t="shared" si="86"/>
        <v>0</v>
      </c>
      <c r="BX44" s="39">
        <f t="shared" si="87"/>
        <v>0</v>
      </c>
      <c r="BY44" s="39">
        <f t="shared" si="88"/>
        <v>0</v>
      </c>
      <c r="BZ44" s="39">
        <f t="shared" si="89"/>
        <v>0</v>
      </c>
      <c r="CA44" s="39">
        <f t="shared" si="90"/>
        <v>0</v>
      </c>
      <c r="CB44" s="39">
        <f t="shared" si="91"/>
        <v>0</v>
      </c>
      <c r="CC44" s="39">
        <f t="shared" si="92"/>
        <v>0</v>
      </c>
      <c r="CD44" s="39">
        <f t="shared" si="61"/>
        <v>0</v>
      </c>
      <c r="CE44" s="39" t="str">
        <f t="shared" si="93"/>
        <v/>
      </c>
      <c r="CF44" s="39" t="str">
        <f t="shared" si="94"/>
        <v/>
      </c>
      <c r="CG44" s="39" t="str">
        <f t="shared" si="95"/>
        <v/>
      </c>
      <c r="CH44" s="39" t="str">
        <f t="shared" si="96"/>
        <v/>
      </c>
      <c r="CI44" s="39" t="str">
        <f t="shared" si="97"/>
        <v/>
      </c>
      <c r="CJ44" s="39" t="str">
        <f t="shared" si="98"/>
        <v/>
      </c>
      <c r="CK44" s="39" t="str">
        <f t="shared" si="99"/>
        <v/>
      </c>
      <c r="CL44" s="39" t="str">
        <f t="shared" si="100"/>
        <v/>
      </c>
      <c r="CM44" s="39" t="str">
        <f t="shared" si="101"/>
        <v/>
      </c>
      <c r="CN44" s="39" t="str">
        <f>IF($F44="Gross Revenue",BJ44,IF($F44="Net of COGP",#REF!,IF($F44="Area",BT44,IF($F44="Equally",CD44,""))))</f>
        <v/>
      </c>
    </row>
    <row r="45" spans="2:92">
      <c r="B45" s="96"/>
      <c r="C45" s="96"/>
      <c r="D45" s="97"/>
      <c r="E45" s="99"/>
      <c r="F45" s="203"/>
      <c r="G45" s="98"/>
      <c r="H45" s="200">
        <f t="shared" si="62"/>
        <v>0</v>
      </c>
      <c r="I45" s="134">
        <f t="shared" si="57"/>
        <v>0</v>
      </c>
      <c r="J45" s="44">
        <f t="shared" si="63"/>
        <v>0</v>
      </c>
      <c r="K45" s="134">
        <f t="shared" si="58"/>
        <v>0</v>
      </c>
      <c r="L45" s="100"/>
      <c r="M45" s="100"/>
      <c r="N45" s="100"/>
      <c r="O45" s="100"/>
      <c r="P45" s="100"/>
      <c r="Q45" s="100"/>
      <c r="R45" s="100"/>
      <c r="S45" s="100"/>
      <c r="T45" s="100"/>
      <c r="U45" s="100"/>
      <c r="V45" s="100"/>
      <c r="W45" s="100"/>
      <c r="AA45" s="1">
        <f t="shared" si="64"/>
        <v>0</v>
      </c>
      <c r="AB45" s="11">
        <f t="shared" si="42"/>
        <v>0</v>
      </c>
      <c r="AC45" s="11">
        <f t="shared" si="43"/>
        <v>0</v>
      </c>
      <c r="AD45" s="11">
        <f t="shared" si="44"/>
        <v>0</v>
      </c>
      <c r="AE45" s="11">
        <f t="shared" si="45"/>
        <v>0</v>
      </c>
      <c r="AF45" s="11">
        <f t="shared" si="46"/>
        <v>0</v>
      </c>
      <c r="AG45" s="11">
        <f t="shared" si="47"/>
        <v>0</v>
      </c>
      <c r="AH45" s="11">
        <f t="shared" si="48"/>
        <v>0</v>
      </c>
      <c r="AI45" s="11">
        <f t="shared" si="49"/>
        <v>0</v>
      </c>
      <c r="AJ45" s="11">
        <f t="shared" si="50"/>
        <v>0</v>
      </c>
      <c r="AK45" s="11">
        <f t="shared" si="51"/>
        <v>0</v>
      </c>
      <c r="AL45" s="11">
        <f t="shared" si="52"/>
        <v>0</v>
      </c>
      <c r="AM45" s="11">
        <f t="shared" si="53"/>
        <v>0</v>
      </c>
      <c r="AN45" s="11"/>
      <c r="AO45" s="1" t="str">
        <f t="shared" si="65"/>
        <v/>
      </c>
      <c r="AP45" s="49"/>
      <c r="AQ45" s="49"/>
      <c r="AR45" s="49"/>
      <c r="AS45" s="49"/>
      <c r="AT45" s="49"/>
      <c r="AU45" s="49"/>
      <c r="AV45" s="49"/>
      <c r="AW45" s="49"/>
      <c r="AX45" s="49"/>
      <c r="AY45" s="34">
        <f t="shared" si="54"/>
        <v>0</v>
      </c>
      <c r="AZ45" s="34"/>
      <c r="BA45" s="38">
        <f t="shared" si="66"/>
        <v>0</v>
      </c>
      <c r="BB45" s="38">
        <f t="shared" si="67"/>
        <v>0</v>
      </c>
      <c r="BC45" s="38">
        <f t="shared" si="68"/>
        <v>0</v>
      </c>
      <c r="BD45" s="38">
        <f t="shared" si="69"/>
        <v>0</v>
      </c>
      <c r="BE45" s="38">
        <f t="shared" si="70"/>
        <v>0</v>
      </c>
      <c r="BF45" s="38">
        <f t="shared" si="71"/>
        <v>0</v>
      </c>
      <c r="BG45" s="38">
        <f t="shared" si="72"/>
        <v>0</v>
      </c>
      <c r="BH45" s="38">
        <f t="shared" si="73"/>
        <v>0</v>
      </c>
      <c r="BI45" s="38">
        <f t="shared" si="74"/>
        <v>0</v>
      </c>
      <c r="BJ45" s="38">
        <f t="shared" si="59"/>
        <v>0</v>
      </c>
      <c r="BK45" s="39">
        <f t="shared" si="75"/>
        <v>0</v>
      </c>
      <c r="BL45" s="39">
        <f t="shared" si="76"/>
        <v>0</v>
      </c>
      <c r="BM45" s="39">
        <f t="shared" si="77"/>
        <v>0</v>
      </c>
      <c r="BN45" s="39">
        <f t="shared" si="78"/>
        <v>0</v>
      </c>
      <c r="BO45" s="39">
        <f t="shared" si="79"/>
        <v>0</v>
      </c>
      <c r="BP45" s="39">
        <f t="shared" si="80"/>
        <v>0</v>
      </c>
      <c r="BQ45" s="39">
        <f t="shared" si="81"/>
        <v>0</v>
      </c>
      <c r="BR45" s="39">
        <f t="shared" si="82"/>
        <v>0</v>
      </c>
      <c r="BS45" s="39">
        <f t="shared" si="83"/>
        <v>0</v>
      </c>
      <c r="BT45" s="39">
        <f t="shared" si="60"/>
        <v>0</v>
      </c>
      <c r="BU45" s="39">
        <f t="shared" si="84"/>
        <v>0</v>
      </c>
      <c r="BV45" s="39">
        <f t="shared" si="85"/>
        <v>0</v>
      </c>
      <c r="BW45" s="39">
        <f t="shared" si="86"/>
        <v>0</v>
      </c>
      <c r="BX45" s="39">
        <f t="shared" si="87"/>
        <v>0</v>
      </c>
      <c r="BY45" s="39">
        <f t="shared" si="88"/>
        <v>0</v>
      </c>
      <c r="BZ45" s="39">
        <f t="shared" si="89"/>
        <v>0</v>
      </c>
      <c r="CA45" s="39">
        <f t="shared" si="90"/>
        <v>0</v>
      </c>
      <c r="CB45" s="39">
        <f t="shared" si="91"/>
        <v>0</v>
      </c>
      <c r="CC45" s="39">
        <f t="shared" si="92"/>
        <v>0</v>
      </c>
      <c r="CD45" s="39">
        <f t="shared" si="61"/>
        <v>0</v>
      </c>
      <c r="CE45" s="39" t="str">
        <f t="shared" si="93"/>
        <v/>
      </c>
      <c r="CF45" s="39" t="str">
        <f t="shared" si="94"/>
        <v/>
      </c>
      <c r="CG45" s="39" t="str">
        <f t="shared" si="95"/>
        <v/>
      </c>
      <c r="CH45" s="39" t="str">
        <f t="shared" si="96"/>
        <v/>
      </c>
      <c r="CI45" s="39" t="str">
        <f t="shared" si="97"/>
        <v/>
      </c>
      <c r="CJ45" s="39" t="str">
        <f t="shared" si="98"/>
        <v/>
      </c>
      <c r="CK45" s="39" t="str">
        <f t="shared" si="99"/>
        <v/>
      </c>
      <c r="CL45" s="39" t="str">
        <f t="shared" si="100"/>
        <v/>
      </c>
      <c r="CM45" s="39" t="str">
        <f t="shared" si="101"/>
        <v/>
      </c>
      <c r="CN45" s="39" t="str">
        <f>IF($F45="Gross Revenue",BJ45,IF($F45="Net of COGP",#REF!,IF($F45="Area",BT45,IF($F45="Equally",CD45,""))))</f>
        <v/>
      </c>
    </row>
    <row r="46" spans="2:92">
      <c r="B46" s="96"/>
      <c r="C46" s="96"/>
      <c r="D46" s="97"/>
      <c r="E46" s="99"/>
      <c r="F46" s="203"/>
      <c r="G46" s="98"/>
      <c r="H46" s="200">
        <f t="shared" si="62"/>
        <v>0</v>
      </c>
      <c r="I46" s="134">
        <f t="shared" si="57"/>
        <v>0</v>
      </c>
      <c r="J46" s="44">
        <f t="shared" si="63"/>
        <v>0</v>
      </c>
      <c r="K46" s="134">
        <f t="shared" si="58"/>
        <v>0</v>
      </c>
      <c r="L46" s="100"/>
      <c r="M46" s="100"/>
      <c r="N46" s="100"/>
      <c r="O46" s="100"/>
      <c r="P46" s="100"/>
      <c r="Q46" s="100"/>
      <c r="R46" s="100"/>
      <c r="S46" s="100"/>
      <c r="T46" s="100"/>
      <c r="U46" s="100"/>
      <c r="V46" s="100"/>
      <c r="W46" s="100"/>
      <c r="AA46" s="1">
        <f t="shared" si="64"/>
        <v>0</v>
      </c>
      <c r="AB46" s="11">
        <f t="shared" si="42"/>
        <v>0</v>
      </c>
      <c r="AC46" s="11">
        <f t="shared" si="43"/>
        <v>0</v>
      </c>
      <c r="AD46" s="11">
        <f t="shared" si="44"/>
        <v>0</v>
      </c>
      <c r="AE46" s="11">
        <f t="shared" si="45"/>
        <v>0</v>
      </c>
      <c r="AF46" s="11">
        <f t="shared" si="46"/>
        <v>0</v>
      </c>
      <c r="AG46" s="11">
        <f t="shared" si="47"/>
        <v>0</v>
      </c>
      <c r="AH46" s="11">
        <f t="shared" si="48"/>
        <v>0</v>
      </c>
      <c r="AI46" s="11">
        <f t="shared" si="49"/>
        <v>0</v>
      </c>
      <c r="AJ46" s="11">
        <f t="shared" si="50"/>
        <v>0</v>
      </c>
      <c r="AK46" s="11">
        <f t="shared" si="51"/>
        <v>0</v>
      </c>
      <c r="AL46" s="11">
        <f t="shared" si="52"/>
        <v>0</v>
      </c>
      <c r="AM46" s="11">
        <f t="shared" si="53"/>
        <v>0</v>
      </c>
      <c r="AN46" s="11"/>
      <c r="AO46" s="1" t="str">
        <f t="shared" si="65"/>
        <v/>
      </c>
      <c r="AP46" s="49"/>
      <c r="AQ46" s="49"/>
      <c r="AR46" s="49"/>
      <c r="AS46" s="49"/>
      <c r="AT46" s="49"/>
      <c r="AU46" s="49"/>
      <c r="AV46" s="49"/>
      <c r="AW46" s="49"/>
      <c r="AX46" s="49"/>
      <c r="AY46" s="34">
        <f t="shared" si="54"/>
        <v>0</v>
      </c>
      <c r="AZ46" s="34"/>
      <c r="BA46" s="38">
        <f t="shared" si="66"/>
        <v>0</v>
      </c>
      <c r="BB46" s="38">
        <f t="shared" si="67"/>
        <v>0</v>
      </c>
      <c r="BC46" s="38">
        <f t="shared" si="68"/>
        <v>0</v>
      </c>
      <c r="BD46" s="38">
        <f t="shared" si="69"/>
        <v>0</v>
      </c>
      <c r="BE46" s="38">
        <f t="shared" si="70"/>
        <v>0</v>
      </c>
      <c r="BF46" s="38">
        <f t="shared" si="71"/>
        <v>0</v>
      </c>
      <c r="BG46" s="38">
        <f t="shared" si="72"/>
        <v>0</v>
      </c>
      <c r="BH46" s="38">
        <f t="shared" si="73"/>
        <v>0</v>
      </c>
      <c r="BI46" s="38">
        <f t="shared" si="74"/>
        <v>0</v>
      </c>
      <c r="BJ46" s="38">
        <f t="shared" si="59"/>
        <v>0</v>
      </c>
      <c r="BK46" s="39">
        <f t="shared" si="75"/>
        <v>0</v>
      </c>
      <c r="BL46" s="39">
        <f t="shared" si="76"/>
        <v>0</v>
      </c>
      <c r="BM46" s="39">
        <f t="shared" si="77"/>
        <v>0</v>
      </c>
      <c r="BN46" s="39">
        <f t="shared" si="78"/>
        <v>0</v>
      </c>
      <c r="BO46" s="39">
        <f t="shared" si="79"/>
        <v>0</v>
      </c>
      <c r="BP46" s="39">
        <f t="shared" si="80"/>
        <v>0</v>
      </c>
      <c r="BQ46" s="39">
        <f t="shared" si="81"/>
        <v>0</v>
      </c>
      <c r="BR46" s="39">
        <f t="shared" si="82"/>
        <v>0</v>
      </c>
      <c r="BS46" s="39">
        <f t="shared" si="83"/>
        <v>0</v>
      </c>
      <c r="BT46" s="39">
        <f t="shared" si="60"/>
        <v>0</v>
      </c>
      <c r="BU46" s="39">
        <f t="shared" si="84"/>
        <v>0</v>
      </c>
      <c r="BV46" s="39">
        <f t="shared" si="85"/>
        <v>0</v>
      </c>
      <c r="BW46" s="39">
        <f t="shared" si="86"/>
        <v>0</v>
      </c>
      <c r="BX46" s="39">
        <f t="shared" si="87"/>
        <v>0</v>
      </c>
      <c r="BY46" s="39">
        <f t="shared" si="88"/>
        <v>0</v>
      </c>
      <c r="BZ46" s="39">
        <f t="shared" si="89"/>
        <v>0</v>
      </c>
      <c r="CA46" s="39">
        <f t="shared" si="90"/>
        <v>0</v>
      </c>
      <c r="CB46" s="39">
        <f t="shared" si="91"/>
        <v>0</v>
      </c>
      <c r="CC46" s="39">
        <f t="shared" si="92"/>
        <v>0</v>
      </c>
      <c r="CD46" s="39">
        <f t="shared" si="61"/>
        <v>0</v>
      </c>
      <c r="CE46" s="39" t="str">
        <f t="shared" si="93"/>
        <v/>
      </c>
      <c r="CF46" s="39" t="str">
        <f t="shared" si="94"/>
        <v/>
      </c>
      <c r="CG46" s="39" t="str">
        <f t="shared" si="95"/>
        <v/>
      </c>
      <c r="CH46" s="39" t="str">
        <f t="shared" si="96"/>
        <v/>
      </c>
      <c r="CI46" s="39" t="str">
        <f t="shared" si="97"/>
        <v/>
      </c>
      <c r="CJ46" s="39" t="str">
        <f t="shared" si="98"/>
        <v/>
      </c>
      <c r="CK46" s="39" t="str">
        <f t="shared" si="99"/>
        <v/>
      </c>
      <c r="CL46" s="39" t="str">
        <f t="shared" si="100"/>
        <v/>
      </c>
      <c r="CM46" s="39" t="str">
        <f t="shared" si="101"/>
        <v/>
      </c>
      <c r="CN46" s="39" t="str">
        <f>IF($F46="Gross Revenue",BJ46,IF($F46="Net of COGP",#REF!,IF($F46="Area",BT46,IF($F46="Equally",CD46,""))))</f>
        <v/>
      </c>
    </row>
    <row r="47" spans="2:92">
      <c r="B47" s="96"/>
      <c r="C47" s="96"/>
      <c r="D47" s="97"/>
      <c r="E47" s="99"/>
      <c r="F47" s="203"/>
      <c r="G47" s="98"/>
      <c r="H47" s="200">
        <f t="shared" si="62"/>
        <v>0</v>
      </c>
      <c r="I47" s="134">
        <f t="shared" si="57"/>
        <v>0</v>
      </c>
      <c r="J47" s="44">
        <f t="shared" si="63"/>
        <v>0</v>
      </c>
      <c r="K47" s="134">
        <f t="shared" si="58"/>
        <v>0</v>
      </c>
      <c r="L47" s="100"/>
      <c r="M47" s="100"/>
      <c r="N47" s="100"/>
      <c r="O47" s="100"/>
      <c r="P47" s="100"/>
      <c r="Q47" s="100"/>
      <c r="R47" s="100"/>
      <c r="S47" s="100"/>
      <c r="T47" s="100"/>
      <c r="U47" s="100"/>
      <c r="V47" s="100"/>
      <c r="W47" s="100"/>
      <c r="AA47" s="1">
        <f t="shared" si="64"/>
        <v>0</v>
      </c>
      <c r="AB47" s="11">
        <f t="shared" si="42"/>
        <v>0</v>
      </c>
      <c r="AC47" s="11">
        <f t="shared" si="43"/>
        <v>0</v>
      </c>
      <c r="AD47" s="11">
        <f t="shared" si="44"/>
        <v>0</v>
      </c>
      <c r="AE47" s="11">
        <f t="shared" si="45"/>
        <v>0</v>
      </c>
      <c r="AF47" s="11">
        <f t="shared" si="46"/>
        <v>0</v>
      </c>
      <c r="AG47" s="11">
        <f t="shared" si="47"/>
        <v>0</v>
      </c>
      <c r="AH47" s="11">
        <f t="shared" si="48"/>
        <v>0</v>
      </c>
      <c r="AI47" s="11">
        <f t="shared" si="49"/>
        <v>0</v>
      </c>
      <c r="AJ47" s="11">
        <f t="shared" si="50"/>
        <v>0</v>
      </c>
      <c r="AK47" s="11">
        <f t="shared" si="51"/>
        <v>0</v>
      </c>
      <c r="AL47" s="11">
        <f t="shared" si="52"/>
        <v>0</v>
      </c>
      <c r="AM47" s="11">
        <f t="shared" si="53"/>
        <v>0</v>
      </c>
      <c r="AN47" s="11"/>
      <c r="AO47" s="1" t="str">
        <f t="shared" si="65"/>
        <v/>
      </c>
      <c r="AP47" s="49"/>
      <c r="AQ47" s="49"/>
      <c r="AR47" s="49"/>
      <c r="AS47" s="49"/>
      <c r="AT47" s="49"/>
      <c r="AU47" s="49"/>
      <c r="AV47" s="49"/>
      <c r="AW47" s="49"/>
      <c r="AX47" s="49"/>
      <c r="AY47" s="34">
        <f t="shared" si="54"/>
        <v>0</v>
      </c>
      <c r="AZ47" s="34"/>
      <c r="BA47" s="38">
        <f t="shared" si="66"/>
        <v>0</v>
      </c>
      <c r="BB47" s="38">
        <f t="shared" si="67"/>
        <v>0</v>
      </c>
      <c r="BC47" s="38">
        <f t="shared" si="68"/>
        <v>0</v>
      </c>
      <c r="BD47" s="38">
        <f t="shared" si="69"/>
        <v>0</v>
      </c>
      <c r="BE47" s="38">
        <f t="shared" si="70"/>
        <v>0</v>
      </c>
      <c r="BF47" s="38">
        <f t="shared" si="71"/>
        <v>0</v>
      </c>
      <c r="BG47" s="38">
        <f t="shared" si="72"/>
        <v>0</v>
      </c>
      <c r="BH47" s="38">
        <f t="shared" si="73"/>
        <v>0</v>
      </c>
      <c r="BI47" s="38">
        <f t="shared" si="74"/>
        <v>0</v>
      </c>
      <c r="BJ47" s="38">
        <f t="shared" si="59"/>
        <v>0</v>
      </c>
      <c r="BK47" s="39">
        <f t="shared" si="75"/>
        <v>0</v>
      </c>
      <c r="BL47" s="39">
        <f t="shared" si="76"/>
        <v>0</v>
      </c>
      <c r="BM47" s="39">
        <f t="shared" si="77"/>
        <v>0</v>
      </c>
      <c r="BN47" s="39">
        <f t="shared" si="78"/>
        <v>0</v>
      </c>
      <c r="BO47" s="39">
        <f t="shared" si="79"/>
        <v>0</v>
      </c>
      <c r="BP47" s="39">
        <f t="shared" si="80"/>
        <v>0</v>
      </c>
      <c r="BQ47" s="39">
        <f t="shared" si="81"/>
        <v>0</v>
      </c>
      <c r="BR47" s="39">
        <f t="shared" si="82"/>
        <v>0</v>
      </c>
      <c r="BS47" s="39">
        <f t="shared" si="83"/>
        <v>0</v>
      </c>
      <c r="BT47" s="39">
        <f t="shared" si="60"/>
        <v>0</v>
      </c>
      <c r="BU47" s="39">
        <f t="shared" si="84"/>
        <v>0</v>
      </c>
      <c r="BV47" s="39">
        <f t="shared" si="85"/>
        <v>0</v>
      </c>
      <c r="BW47" s="39">
        <f t="shared" si="86"/>
        <v>0</v>
      </c>
      <c r="BX47" s="39">
        <f t="shared" si="87"/>
        <v>0</v>
      </c>
      <c r="BY47" s="39">
        <f t="shared" si="88"/>
        <v>0</v>
      </c>
      <c r="BZ47" s="39">
        <f t="shared" si="89"/>
        <v>0</v>
      </c>
      <c r="CA47" s="39">
        <f t="shared" si="90"/>
        <v>0</v>
      </c>
      <c r="CB47" s="39">
        <f t="shared" si="91"/>
        <v>0</v>
      </c>
      <c r="CC47" s="39">
        <f t="shared" si="92"/>
        <v>0</v>
      </c>
      <c r="CD47" s="39">
        <f t="shared" si="61"/>
        <v>0</v>
      </c>
      <c r="CE47" s="39" t="str">
        <f t="shared" si="93"/>
        <v/>
      </c>
      <c r="CF47" s="39" t="str">
        <f t="shared" si="94"/>
        <v/>
      </c>
      <c r="CG47" s="39" t="str">
        <f t="shared" si="95"/>
        <v/>
      </c>
      <c r="CH47" s="39" t="str">
        <f t="shared" si="96"/>
        <v/>
      </c>
      <c r="CI47" s="39" t="str">
        <f t="shared" si="97"/>
        <v/>
      </c>
      <c r="CJ47" s="39" t="str">
        <f t="shared" si="98"/>
        <v/>
      </c>
      <c r="CK47" s="39" t="str">
        <f t="shared" si="99"/>
        <v/>
      </c>
      <c r="CL47" s="39" t="str">
        <f t="shared" si="100"/>
        <v/>
      </c>
      <c r="CM47" s="39" t="str">
        <f t="shared" si="101"/>
        <v/>
      </c>
      <c r="CN47" s="39" t="str">
        <f>IF($F47="Gross Revenue",BJ47,IF($F47="Net of COGP",#REF!,IF($F47="Area",BT47,IF($F47="Equally",CD47,""))))</f>
        <v/>
      </c>
    </row>
    <row r="48" spans="2:92">
      <c r="B48" s="96"/>
      <c r="C48" s="96"/>
      <c r="D48" s="97"/>
      <c r="E48" s="99"/>
      <c r="F48" s="203"/>
      <c r="G48" s="98"/>
      <c r="H48" s="200">
        <f t="shared" si="62"/>
        <v>0</v>
      </c>
      <c r="I48" s="134">
        <f t="shared" si="57"/>
        <v>0</v>
      </c>
      <c r="J48" s="44">
        <f t="shared" si="63"/>
        <v>0</v>
      </c>
      <c r="K48" s="134">
        <f t="shared" si="58"/>
        <v>0</v>
      </c>
      <c r="L48" s="100"/>
      <c r="M48" s="100"/>
      <c r="N48" s="100"/>
      <c r="O48" s="100"/>
      <c r="P48" s="100"/>
      <c r="Q48" s="100"/>
      <c r="R48" s="100"/>
      <c r="S48" s="100"/>
      <c r="T48" s="100"/>
      <c r="U48" s="100"/>
      <c r="V48" s="100"/>
      <c r="W48" s="100"/>
      <c r="AA48" s="1">
        <f t="shared" si="64"/>
        <v>0</v>
      </c>
      <c r="AB48" s="11">
        <f t="shared" si="42"/>
        <v>0</v>
      </c>
      <c r="AC48" s="11">
        <f t="shared" si="43"/>
        <v>0</v>
      </c>
      <c r="AD48" s="11">
        <f t="shared" si="44"/>
        <v>0</v>
      </c>
      <c r="AE48" s="11">
        <f t="shared" si="45"/>
        <v>0</v>
      </c>
      <c r="AF48" s="11">
        <f t="shared" si="46"/>
        <v>0</v>
      </c>
      <c r="AG48" s="11">
        <f t="shared" si="47"/>
        <v>0</v>
      </c>
      <c r="AH48" s="11">
        <f t="shared" si="48"/>
        <v>0</v>
      </c>
      <c r="AI48" s="11">
        <f t="shared" si="49"/>
        <v>0</v>
      </c>
      <c r="AJ48" s="11">
        <f t="shared" si="50"/>
        <v>0</v>
      </c>
      <c r="AK48" s="11">
        <f t="shared" si="51"/>
        <v>0</v>
      </c>
      <c r="AL48" s="11">
        <f t="shared" si="52"/>
        <v>0</v>
      </c>
      <c r="AM48" s="11">
        <f t="shared" si="53"/>
        <v>0</v>
      </c>
      <c r="AN48" s="11"/>
      <c r="AO48" s="1" t="str">
        <f t="shared" si="65"/>
        <v/>
      </c>
      <c r="AP48" s="49"/>
      <c r="AQ48" s="49"/>
      <c r="AR48" s="49"/>
      <c r="AS48" s="49"/>
      <c r="AT48" s="49"/>
      <c r="AU48" s="49"/>
      <c r="AV48" s="49"/>
      <c r="AW48" s="49"/>
      <c r="AX48" s="49"/>
      <c r="AY48" s="34">
        <f t="shared" si="54"/>
        <v>0</v>
      </c>
      <c r="AZ48" s="34"/>
      <c r="BA48" s="38">
        <f t="shared" si="66"/>
        <v>0</v>
      </c>
      <c r="BB48" s="38">
        <f t="shared" si="67"/>
        <v>0</v>
      </c>
      <c r="BC48" s="38">
        <f t="shared" si="68"/>
        <v>0</v>
      </c>
      <c r="BD48" s="38">
        <f t="shared" si="69"/>
        <v>0</v>
      </c>
      <c r="BE48" s="38">
        <f t="shared" si="70"/>
        <v>0</v>
      </c>
      <c r="BF48" s="38">
        <f t="shared" si="71"/>
        <v>0</v>
      </c>
      <c r="BG48" s="38">
        <f t="shared" si="72"/>
        <v>0</v>
      </c>
      <c r="BH48" s="38">
        <f t="shared" si="73"/>
        <v>0</v>
      </c>
      <c r="BI48" s="38">
        <f t="shared" si="74"/>
        <v>0</v>
      </c>
      <c r="BJ48" s="38">
        <f t="shared" si="59"/>
        <v>0</v>
      </c>
      <c r="BK48" s="39">
        <f t="shared" si="75"/>
        <v>0</v>
      </c>
      <c r="BL48" s="39">
        <f t="shared" si="76"/>
        <v>0</v>
      </c>
      <c r="BM48" s="39">
        <f t="shared" si="77"/>
        <v>0</v>
      </c>
      <c r="BN48" s="39">
        <f t="shared" si="78"/>
        <v>0</v>
      </c>
      <c r="BO48" s="39">
        <f t="shared" si="79"/>
        <v>0</v>
      </c>
      <c r="BP48" s="39">
        <f t="shared" si="80"/>
        <v>0</v>
      </c>
      <c r="BQ48" s="39">
        <f t="shared" si="81"/>
        <v>0</v>
      </c>
      <c r="BR48" s="39">
        <f t="shared" si="82"/>
        <v>0</v>
      </c>
      <c r="BS48" s="39">
        <f t="shared" si="83"/>
        <v>0</v>
      </c>
      <c r="BT48" s="39">
        <f t="shared" si="60"/>
        <v>0</v>
      </c>
      <c r="BU48" s="39">
        <f t="shared" si="84"/>
        <v>0</v>
      </c>
      <c r="BV48" s="39">
        <f t="shared" si="85"/>
        <v>0</v>
      </c>
      <c r="BW48" s="39">
        <f t="shared" si="86"/>
        <v>0</v>
      </c>
      <c r="BX48" s="39">
        <f t="shared" si="87"/>
        <v>0</v>
      </c>
      <c r="BY48" s="39">
        <f t="shared" si="88"/>
        <v>0</v>
      </c>
      <c r="BZ48" s="39">
        <f t="shared" si="89"/>
        <v>0</v>
      </c>
      <c r="CA48" s="39">
        <f t="shared" si="90"/>
        <v>0</v>
      </c>
      <c r="CB48" s="39">
        <f t="shared" si="91"/>
        <v>0</v>
      </c>
      <c r="CC48" s="39">
        <f t="shared" si="92"/>
        <v>0</v>
      </c>
      <c r="CD48" s="39">
        <f t="shared" si="61"/>
        <v>0</v>
      </c>
      <c r="CE48" s="39" t="str">
        <f t="shared" si="93"/>
        <v/>
      </c>
      <c r="CF48" s="39" t="str">
        <f t="shared" si="94"/>
        <v/>
      </c>
      <c r="CG48" s="39" t="str">
        <f t="shared" si="95"/>
        <v/>
      </c>
      <c r="CH48" s="39" t="str">
        <f t="shared" si="96"/>
        <v/>
      </c>
      <c r="CI48" s="39" t="str">
        <f t="shared" si="97"/>
        <v/>
      </c>
      <c r="CJ48" s="39" t="str">
        <f t="shared" si="98"/>
        <v/>
      </c>
      <c r="CK48" s="39" t="str">
        <f t="shared" si="99"/>
        <v/>
      </c>
      <c r="CL48" s="39" t="str">
        <f t="shared" si="100"/>
        <v/>
      </c>
      <c r="CM48" s="39" t="str">
        <f t="shared" si="101"/>
        <v/>
      </c>
      <c r="CN48" s="39" t="str">
        <f>IF($F48="Gross Revenue",BJ48,IF($F48="Net of COGP",#REF!,IF($F48="Area",BT48,IF($F48="Equally",CD48,""))))</f>
        <v/>
      </c>
    </row>
    <row r="49" spans="2:92">
      <c r="B49" s="96"/>
      <c r="C49" s="96"/>
      <c r="D49" s="97"/>
      <c r="E49" s="99"/>
      <c r="F49" s="203"/>
      <c r="G49" s="98"/>
      <c r="H49" s="200">
        <f t="shared" si="62"/>
        <v>0</v>
      </c>
      <c r="I49" s="134">
        <f t="shared" si="57"/>
        <v>0</v>
      </c>
      <c r="J49" s="44">
        <f t="shared" si="63"/>
        <v>0</v>
      </c>
      <c r="K49" s="134">
        <f t="shared" si="58"/>
        <v>0</v>
      </c>
      <c r="L49" s="100"/>
      <c r="M49" s="100"/>
      <c r="N49" s="100"/>
      <c r="O49" s="100"/>
      <c r="P49" s="100"/>
      <c r="Q49" s="100"/>
      <c r="R49" s="100"/>
      <c r="S49" s="100"/>
      <c r="T49" s="100"/>
      <c r="U49" s="100"/>
      <c r="V49" s="100"/>
      <c r="W49" s="100"/>
      <c r="AA49" s="1">
        <f t="shared" si="64"/>
        <v>0</v>
      </c>
      <c r="AB49" s="11">
        <f t="shared" si="42"/>
        <v>0</v>
      </c>
      <c r="AC49" s="11">
        <f t="shared" si="43"/>
        <v>0</v>
      </c>
      <c r="AD49" s="11">
        <f t="shared" si="44"/>
        <v>0</v>
      </c>
      <c r="AE49" s="11">
        <f t="shared" si="45"/>
        <v>0</v>
      </c>
      <c r="AF49" s="11">
        <f t="shared" si="46"/>
        <v>0</v>
      </c>
      <c r="AG49" s="11">
        <f t="shared" si="47"/>
        <v>0</v>
      </c>
      <c r="AH49" s="11">
        <f t="shared" si="48"/>
        <v>0</v>
      </c>
      <c r="AI49" s="11">
        <f t="shared" si="49"/>
        <v>0</v>
      </c>
      <c r="AJ49" s="11">
        <f t="shared" si="50"/>
        <v>0</v>
      </c>
      <c r="AK49" s="11">
        <f t="shared" si="51"/>
        <v>0</v>
      </c>
      <c r="AL49" s="11">
        <f t="shared" si="52"/>
        <v>0</v>
      </c>
      <c r="AM49" s="11">
        <f t="shared" si="53"/>
        <v>0</v>
      </c>
      <c r="AN49" s="11"/>
      <c r="AO49" s="1" t="str">
        <f t="shared" si="65"/>
        <v/>
      </c>
      <c r="AP49" s="49"/>
      <c r="AQ49" s="49"/>
      <c r="AR49" s="49"/>
      <c r="AS49" s="49"/>
      <c r="AT49" s="49"/>
      <c r="AU49" s="49"/>
      <c r="AV49" s="49"/>
      <c r="AW49" s="49"/>
      <c r="AX49" s="49"/>
      <c r="AY49" s="34">
        <f t="shared" si="54"/>
        <v>0</v>
      </c>
      <c r="AZ49" s="34"/>
      <c r="BA49" s="38">
        <f t="shared" si="66"/>
        <v>0</v>
      </c>
      <c r="BB49" s="38">
        <f t="shared" si="67"/>
        <v>0</v>
      </c>
      <c r="BC49" s="38">
        <f t="shared" si="68"/>
        <v>0</v>
      </c>
      <c r="BD49" s="38">
        <f t="shared" si="69"/>
        <v>0</v>
      </c>
      <c r="BE49" s="38">
        <f t="shared" si="70"/>
        <v>0</v>
      </c>
      <c r="BF49" s="38">
        <f t="shared" si="71"/>
        <v>0</v>
      </c>
      <c r="BG49" s="38">
        <f t="shared" si="72"/>
        <v>0</v>
      </c>
      <c r="BH49" s="38">
        <f t="shared" si="73"/>
        <v>0</v>
      </c>
      <c r="BI49" s="38">
        <f t="shared" si="74"/>
        <v>0</v>
      </c>
      <c r="BJ49" s="38">
        <f t="shared" si="59"/>
        <v>0</v>
      </c>
      <c r="BK49" s="39">
        <f t="shared" si="75"/>
        <v>0</v>
      </c>
      <c r="BL49" s="39">
        <f t="shared" si="76"/>
        <v>0</v>
      </c>
      <c r="BM49" s="39">
        <f t="shared" si="77"/>
        <v>0</v>
      </c>
      <c r="BN49" s="39">
        <f t="shared" si="78"/>
        <v>0</v>
      </c>
      <c r="BO49" s="39">
        <f t="shared" si="79"/>
        <v>0</v>
      </c>
      <c r="BP49" s="39">
        <f t="shared" si="80"/>
        <v>0</v>
      </c>
      <c r="BQ49" s="39">
        <f t="shared" si="81"/>
        <v>0</v>
      </c>
      <c r="BR49" s="39">
        <f t="shared" si="82"/>
        <v>0</v>
      </c>
      <c r="BS49" s="39">
        <f t="shared" si="83"/>
        <v>0</v>
      </c>
      <c r="BT49" s="39">
        <f t="shared" si="60"/>
        <v>0</v>
      </c>
      <c r="BU49" s="39">
        <f t="shared" si="84"/>
        <v>0</v>
      </c>
      <c r="BV49" s="39">
        <f t="shared" si="85"/>
        <v>0</v>
      </c>
      <c r="BW49" s="39">
        <f t="shared" si="86"/>
        <v>0</v>
      </c>
      <c r="BX49" s="39">
        <f t="shared" si="87"/>
        <v>0</v>
      </c>
      <c r="BY49" s="39">
        <f t="shared" si="88"/>
        <v>0</v>
      </c>
      <c r="BZ49" s="39">
        <f t="shared" si="89"/>
        <v>0</v>
      </c>
      <c r="CA49" s="39">
        <f t="shared" si="90"/>
        <v>0</v>
      </c>
      <c r="CB49" s="39">
        <f t="shared" si="91"/>
        <v>0</v>
      </c>
      <c r="CC49" s="39">
        <f t="shared" si="92"/>
        <v>0</v>
      </c>
      <c r="CD49" s="39">
        <f t="shared" si="61"/>
        <v>0</v>
      </c>
      <c r="CE49" s="39" t="str">
        <f t="shared" si="93"/>
        <v/>
      </c>
      <c r="CF49" s="39" t="str">
        <f t="shared" si="94"/>
        <v/>
      </c>
      <c r="CG49" s="39" t="str">
        <f t="shared" si="95"/>
        <v/>
      </c>
      <c r="CH49" s="39" t="str">
        <f t="shared" si="96"/>
        <v/>
      </c>
      <c r="CI49" s="39" t="str">
        <f t="shared" si="97"/>
        <v/>
      </c>
      <c r="CJ49" s="39" t="str">
        <f t="shared" si="98"/>
        <v/>
      </c>
      <c r="CK49" s="39" t="str">
        <f t="shared" si="99"/>
        <v/>
      </c>
      <c r="CL49" s="39" t="str">
        <f t="shared" si="100"/>
        <v/>
      </c>
      <c r="CM49" s="39" t="str">
        <f t="shared" si="101"/>
        <v/>
      </c>
      <c r="CN49" s="39" t="str">
        <f>IF($F49="Gross Revenue",BJ49,IF($F49="Net of COGP",#REF!,IF($F49="Area",BT49,IF($F49="Equally",CD49,""))))</f>
        <v/>
      </c>
    </row>
    <row r="50" spans="2:92">
      <c r="B50" s="96"/>
      <c r="C50" s="96"/>
      <c r="D50" s="97"/>
      <c r="E50" s="99"/>
      <c r="F50" s="203"/>
      <c r="G50" s="98"/>
      <c r="H50" s="200">
        <f t="shared" si="62"/>
        <v>0</v>
      </c>
      <c r="I50" s="134">
        <f t="shared" si="57"/>
        <v>0</v>
      </c>
      <c r="J50" s="44">
        <f t="shared" si="63"/>
        <v>0</v>
      </c>
      <c r="K50" s="134">
        <f t="shared" si="58"/>
        <v>0</v>
      </c>
      <c r="L50" s="100"/>
      <c r="M50" s="100"/>
      <c r="N50" s="100"/>
      <c r="O50" s="100"/>
      <c r="P50" s="100"/>
      <c r="Q50" s="100"/>
      <c r="R50" s="100"/>
      <c r="S50" s="100"/>
      <c r="T50" s="100"/>
      <c r="U50" s="100"/>
      <c r="V50" s="100"/>
      <c r="W50" s="100"/>
      <c r="AA50" s="1">
        <f t="shared" si="64"/>
        <v>0</v>
      </c>
      <c r="AB50" s="11">
        <f t="shared" si="42"/>
        <v>0</v>
      </c>
      <c r="AC50" s="11">
        <f t="shared" si="43"/>
        <v>0</v>
      </c>
      <c r="AD50" s="11">
        <f t="shared" si="44"/>
        <v>0</v>
      </c>
      <c r="AE50" s="11">
        <f t="shared" si="45"/>
        <v>0</v>
      </c>
      <c r="AF50" s="11">
        <f t="shared" si="46"/>
        <v>0</v>
      </c>
      <c r="AG50" s="11">
        <f t="shared" si="47"/>
        <v>0</v>
      </c>
      <c r="AH50" s="11">
        <f t="shared" si="48"/>
        <v>0</v>
      </c>
      <c r="AI50" s="11">
        <f t="shared" si="49"/>
        <v>0</v>
      </c>
      <c r="AJ50" s="11">
        <f t="shared" si="50"/>
        <v>0</v>
      </c>
      <c r="AK50" s="11">
        <f t="shared" si="51"/>
        <v>0</v>
      </c>
      <c r="AL50" s="11">
        <f t="shared" si="52"/>
        <v>0</v>
      </c>
      <c r="AM50" s="11">
        <f t="shared" si="53"/>
        <v>0</v>
      </c>
      <c r="AN50" s="11"/>
      <c r="AO50" s="1" t="str">
        <f t="shared" si="65"/>
        <v/>
      </c>
      <c r="AP50" s="49"/>
      <c r="AQ50" s="49"/>
      <c r="AR50" s="49"/>
      <c r="AS50" s="49"/>
      <c r="AT50" s="49"/>
      <c r="AU50" s="49"/>
      <c r="AV50" s="49"/>
      <c r="AW50" s="49"/>
      <c r="AX50" s="49"/>
      <c r="AY50" s="34">
        <f t="shared" si="54"/>
        <v>0</v>
      </c>
      <c r="AZ50" s="34"/>
      <c r="BA50" s="38">
        <f t="shared" si="66"/>
        <v>0</v>
      </c>
      <c r="BB50" s="38">
        <f t="shared" si="67"/>
        <v>0</v>
      </c>
      <c r="BC50" s="38">
        <f t="shared" si="68"/>
        <v>0</v>
      </c>
      <c r="BD50" s="38">
        <f t="shared" si="69"/>
        <v>0</v>
      </c>
      <c r="BE50" s="38">
        <f t="shared" si="70"/>
        <v>0</v>
      </c>
      <c r="BF50" s="38">
        <f t="shared" si="71"/>
        <v>0</v>
      </c>
      <c r="BG50" s="38">
        <f t="shared" si="72"/>
        <v>0</v>
      </c>
      <c r="BH50" s="38">
        <f t="shared" si="73"/>
        <v>0</v>
      </c>
      <c r="BI50" s="38">
        <f t="shared" si="74"/>
        <v>0</v>
      </c>
      <c r="BJ50" s="38">
        <f t="shared" si="59"/>
        <v>0</v>
      </c>
      <c r="BK50" s="39">
        <f t="shared" si="75"/>
        <v>0</v>
      </c>
      <c r="BL50" s="39">
        <f t="shared" si="76"/>
        <v>0</v>
      </c>
      <c r="BM50" s="39">
        <f t="shared" si="77"/>
        <v>0</v>
      </c>
      <c r="BN50" s="39">
        <f t="shared" si="78"/>
        <v>0</v>
      </c>
      <c r="BO50" s="39">
        <f t="shared" si="79"/>
        <v>0</v>
      </c>
      <c r="BP50" s="39">
        <f t="shared" si="80"/>
        <v>0</v>
      </c>
      <c r="BQ50" s="39">
        <f t="shared" si="81"/>
        <v>0</v>
      </c>
      <c r="BR50" s="39">
        <f t="shared" si="82"/>
        <v>0</v>
      </c>
      <c r="BS50" s="39">
        <f t="shared" si="83"/>
        <v>0</v>
      </c>
      <c r="BT50" s="39">
        <f t="shared" si="60"/>
        <v>0</v>
      </c>
      <c r="BU50" s="39">
        <f t="shared" si="84"/>
        <v>0</v>
      </c>
      <c r="BV50" s="39">
        <f t="shared" si="85"/>
        <v>0</v>
      </c>
      <c r="BW50" s="39">
        <f t="shared" si="86"/>
        <v>0</v>
      </c>
      <c r="BX50" s="39">
        <f t="shared" si="87"/>
        <v>0</v>
      </c>
      <c r="BY50" s="39">
        <f t="shared" si="88"/>
        <v>0</v>
      </c>
      <c r="BZ50" s="39">
        <f t="shared" si="89"/>
        <v>0</v>
      </c>
      <c r="CA50" s="39">
        <f t="shared" si="90"/>
        <v>0</v>
      </c>
      <c r="CB50" s="39">
        <f t="shared" si="91"/>
        <v>0</v>
      </c>
      <c r="CC50" s="39">
        <f t="shared" si="92"/>
        <v>0</v>
      </c>
      <c r="CD50" s="39">
        <f t="shared" si="61"/>
        <v>0</v>
      </c>
      <c r="CE50" s="39" t="str">
        <f t="shared" si="93"/>
        <v/>
      </c>
      <c r="CF50" s="39" t="str">
        <f t="shared" si="94"/>
        <v/>
      </c>
      <c r="CG50" s="39" t="str">
        <f t="shared" si="95"/>
        <v/>
      </c>
      <c r="CH50" s="39" t="str">
        <f t="shared" si="96"/>
        <v/>
      </c>
      <c r="CI50" s="39" t="str">
        <f t="shared" si="97"/>
        <v/>
      </c>
      <c r="CJ50" s="39" t="str">
        <f t="shared" si="98"/>
        <v/>
      </c>
      <c r="CK50" s="39" t="str">
        <f t="shared" si="99"/>
        <v/>
      </c>
      <c r="CL50" s="39" t="str">
        <f t="shared" si="100"/>
        <v/>
      </c>
      <c r="CM50" s="39" t="str">
        <f t="shared" si="101"/>
        <v/>
      </c>
      <c r="CN50" s="39" t="str">
        <f>IF($F50="Gross Revenue",BJ50,IF($F50="Net of COGP",#REF!,IF($F50="Area",BT50,IF($F50="Equally",CD50,""))))</f>
        <v/>
      </c>
    </row>
    <row r="51" spans="2:92">
      <c r="B51" s="96"/>
      <c r="C51" s="96"/>
      <c r="D51" s="97"/>
      <c r="E51" s="99"/>
      <c r="F51" s="203"/>
      <c r="G51" s="98"/>
      <c r="H51" s="200">
        <f t="shared" si="62"/>
        <v>0</v>
      </c>
      <c r="I51" s="134">
        <f t="shared" si="57"/>
        <v>0</v>
      </c>
      <c r="J51" s="44">
        <f t="shared" si="63"/>
        <v>0</v>
      </c>
      <c r="K51" s="134">
        <f t="shared" si="58"/>
        <v>0</v>
      </c>
      <c r="L51" s="100"/>
      <c r="M51" s="100"/>
      <c r="N51" s="100"/>
      <c r="O51" s="100"/>
      <c r="P51" s="100"/>
      <c r="Q51" s="100"/>
      <c r="R51" s="100"/>
      <c r="S51" s="100"/>
      <c r="T51" s="100"/>
      <c r="U51" s="100"/>
      <c r="V51" s="100"/>
      <c r="W51" s="100"/>
      <c r="AA51" s="1">
        <f t="shared" si="64"/>
        <v>0</v>
      </c>
      <c r="AB51" s="11">
        <f t="shared" si="42"/>
        <v>0</v>
      </c>
      <c r="AC51" s="11">
        <f t="shared" si="43"/>
        <v>0</v>
      </c>
      <c r="AD51" s="11">
        <f t="shared" si="44"/>
        <v>0</v>
      </c>
      <c r="AE51" s="11">
        <f t="shared" si="45"/>
        <v>0</v>
      </c>
      <c r="AF51" s="11">
        <f t="shared" si="46"/>
        <v>0</v>
      </c>
      <c r="AG51" s="11">
        <f t="shared" si="47"/>
        <v>0</v>
      </c>
      <c r="AH51" s="11">
        <f t="shared" si="48"/>
        <v>0</v>
      </c>
      <c r="AI51" s="11">
        <f t="shared" si="49"/>
        <v>0</v>
      </c>
      <c r="AJ51" s="11">
        <f t="shared" si="50"/>
        <v>0</v>
      </c>
      <c r="AK51" s="11">
        <f t="shared" si="51"/>
        <v>0</v>
      </c>
      <c r="AL51" s="11">
        <f t="shared" si="52"/>
        <v>0</v>
      </c>
      <c r="AM51" s="11">
        <f t="shared" si="53"/>
        <v>0</v>
      </c>
      <c r="AN51" s="11"/>
      <c r="AO51" s="1" t="str">
        <f t="shared" si="65"/>
        <v/>
      </c>
      <c r="AP51" s="49"/>
      <c r="AQ51" s="49"/>
      <c r="AR51" s="49"/>
      <c r="AS51" s="49"/>
      <c r="AT51" s="49"/>
      <c r="AU51" s="49"/>
      <c r="AV51" s="49"/>
      <c r="AW51" s="49"/>
      <c r="AX51" s="49"/>
      <c r="AY51" s="34">
        <f t="shared" si="54"/>
        <v>0</v>
      </c>
      <c r="AZ51" s="34"/>
      <c r="BA51" s="38">
        <f t="shared" si="66"/>
        <v>0</v>
      </c>
      <c r="BB51" s="38">
        <f t="shared" si="67"/>
        <v>0</v>
      </c>
      <c r="BC51" s="38">
        <f t="shared" si="68"/>
        <v>0</v>
      </c>
      <c r="BD51" s="38">
        <f t="shared" si="69"/>
        <v>0</v>
      </c>
      <c r="BE51" s="38">
        <f t="shared" si="70"/>
        <v>0</v>
      </c>
      <c r="BF51" s="38">
        <f t="shared" si="71"/>
        <v>0</v>
      </c>
      <c r="BG51" s="38">
        <f t="shared" si="72"/>
        <v>0</v>
      </c>
      <c r="BH51" s="38">
        <f t="shared" si="73"/>
        <v>0</v>
      </c>
      <c r="BI51" s="38">
        <f t="shared" si="74"/>
        <v>0</v>
      </c>
      <c r="BJ51" s="38">
        <f t="shared" si="59"/>
        <v>0</v>
      </c>
      <c r="BK51" s="39">
        <f t="shared" si="75"/>
        <v>0</v>
      </c>
      <c r="BL51" s="39">
        <f t="shared" si="76"/>
        <v>0</v>
      </c>
      <c r="BM51" s="39">
        <f t="shared" si="77"/>
        <v>0</v>
      </c>
      <c r="BN51" s="39">
        <f t="shared" si="78"/>
        <v>0</v>
      </c>
      <c r="BO51" s="39">
        <f t="shared" si="79"/>
        <v>0</v>
      </c>
      <c r="BP51" s="39">
        <f t="shared" si="80"/>
        <v>0</v>
      </c>
      <c r="BQ51" s="39">
        <f t="shared" si="81"/>
        <v>0</v>
      </c>
      <c r="BR51" s="39">
        <f t="shared" si="82"/>
        <v>0</v>
      </c>
      <c r="BS51" s="39">
        <f t="shared" si="83"/>
        <v>0</v>
      </c>
      <c r="BT51" s="39">
        <f t="shared" si="60"/>
        <v>0</v>
      </c>
      <c r="BU51" s="39">
        <f t="shared" si="84"/>
        <v>0</v>
      </c>
      <c r="BV51" s="39">
        <f t="shared" si="85"/>
        <v>0</v>
      </c>
      <c r="BW51" s="39">
        <f t="shared" si="86"/>
        <v>0</v>
      </c>
      <c r="BX51" s="39">
        <f t="shared" si="87"/>
        <v>0</v>
      </c>
      <c r="BY51" s="39">
        <f t="shared" si="88"/>
        <v>0</v>
      </c>
      <c r="BZ51" s="39">
        <f t="shared" si="89"/>
        <v>0</v>
      </c>
      <c r="CA51" s="39">
        <f t="shared" si="90"/>
        <v>0</v>
      </c>
      <c r="CB51" s="39">
        <f t="shared" si="91"/>
        <v>0</v>
      </c>
      <c r="CC51" s="39">
        <f t="shared" si="92"/>
        <v>0</v>
      </c>
      <c r="CD51" s="39">
        <f t="shared" si="61"/>
        <v>0</v>
      </c>
      <c r="CE51" s="39" t="str">
        <f t="shared" si="93"/>
        <v/>
      </c>
      <c r="CF51" s="39" t="str">
        <f t="shared" si="94"/>
        <v/>
      </c>
      <c r="CG51" s="39" t="str">
        <f t="shared" si="95"/>
        <v/>
      </c>
      <c r="CH51" s="39" t="str">
        <f t="shared" si="96"/>
        <v/>
      </c>
      <c r="CI51" s="39" t="str">
        <f t="shared" si="97"/>
        <v/>
      </c>
      <c r="CJ51" s="39" t="str">
        <f t="shared" si="98"/>
        <v/>
      </c>
      <c r="CK51" s="39" t="str">
        <f t="shared" si="99"/>
        <v/>
      </c>
      <c r="CL51" s="39" t="str">
        <f t="shared" si="100"/>
        <v/>
      </c>
      <c r="CM51" s="39" t="str">
        <f t="shared" si="101"/>
        <v/>
      </c>
      <c r="CN51" s="39" t="str">
        <f>IF($F51="Gross Revenue",BJ51,IF($F51="Net of COGP",#REF!,IF($F51="Area",BT51,IF($F51="Equally",CD51,""))))</f>
        <v/>
      </c>
    </row>
    <row r="52" spans="2:92">
      <c r="B52" s="96"/>
      <c r="C52" s="96"/>
      <c r="D52" s="97"/>
      <c r="E52" s="99"/>
      <c r="F52" s="203"/>
      <c r="G52" s="98"/>
      <c r="H52" s="200">
        <f t="shared" si="62"/>
        <v>0</v>
      </c>
      <c r="I52" s="134">
        <f t="shared" si="57"/>
        <v>0</v>
      </c>
      <c r="J52" s="44">
        <f t="shared" si="63"/>
        <v>0</v>
      </c>
      <c r="K52" s="134">
        <f t="shared" si="58"/>
        <v>0</v>
      </c>
      <c r="L52" s="100"/>
      <c r="M52" s="100"/>
      <c r="N52" s="100"/>
      <c r="O52" s="100"/>
      <c r="P52" s="100"/>
      <c r="Q52" s="100"/>
      <c r="R52" s="100"/>
      <c r="S52" s="100"/>
      <c r="T52" s="100"/>
      <c r="U52" s="100"/>
      <c r="V52" s="100"/>
      <c r="W52" s="100"/>
      <c r="AA52" s="1">
        <f t="shared" si="64"/>
        <v>0</v>
      </c>
      <c r="AB52" s="11">
        <f t="shared" si="42"/>
        <v>0</v>
      </c>
      <c r="AC52" s="11">
        <f t="shared" si="43"/>
        <v>0</v>
      </c>
      <c r="AD52" s="11">
        <f t="shared" si="44"/>
        <v>0</v>
      </c>
      <c r="AE52" s="11">
        <f t="shared" si="45"/>
        <v>0</v>
      </c>
      <c r="AF52" s="11">
        <f t="shared" si="46"/>
        <v>0</v>
      </c>
      <c r="AG52" s="11">
        <f t="shared" si="47"/>
        <v>0</v>
      </c>
      <c r="AH52" s="11">
        <f t="shared" si="48"/>
        <v>0</v>
      </c>
      <c r="AI52" s="11">
        <f t="shared" si="49"/>
        <v>0</v>
      </c>
      <c r="AJ52" s="11">
        <f t="shared" si="50"/>
        <v>0</v>
      </c>
      <c r="AK52" s="11">
        <f t="shared" si="51"/>
        <v>0</v>
      </c>
      <c r="AL52" s="11">
        <f t="shared" si="52"/>
        <v>0</v>
      </c>
      <c r="AM52" s="11">
        <f t="shared" si="53"/>
        <v>0</v>
      </c>
      <c r="AN52" s="11"/>
      <c r="AO52" s="1" t="str">
        <f t="shared" si="65"/>
        <v/>
      </c>
      <c r="AP52" s="49"/>
      <c r="AQ52" s="49"/>
      <c r="AR52" s="49"/>
      <c r="AS52" s="49"/>
      <c r="AT52" s="49"/>
      <c r="AU52" s="49"/>
      <c r="AV52" s="49"/>
      <c r="AW52" s="49"/>
      <c r="AX52" s="49"/>
      <c r="AY52" s="34">
        <f t="shared" si="54"/>
        <v>0</v>
      </c>
      <c r="AZ52" s="34"/>
      <c r="BA52" s="38">
        <f t="shared" si="66"/>
        <v>0</v>
      </c>
      <c r="BB52" s="38">
        <f t="shared" si="67"/>
        <v>0</v>
      </c>
      <c r="BC52" s="38">
        <f t="shared" si="68"/>
        <v>0</v>
      </c>
      <c r="BD52" s="38">
        <f t="shared" si="69"/>
        <v>0</v>
      </c>
      <c r="BE52" s="38">
        <f t="shared" si="70"/>
        <v>0</v>
      </c>
      <c r="BF52" s="38">
        <f t="shared" si="71"/>
        <v>0</v>
      </c>
      <c r="BG52" s="38">
        <f t="shared" si="72"/>
        <v>0</v>
      </c>
      <c r="BH52" s="38">
        <f t="shared" si="73"/>
        <v>0</v>
      </c>
      <c r="BI52" s="38">
        <f t="shared" si="74"/>
        <v>0</v>
      </c>
      <c r="BJ52" s="38">
        <f t="shared" si="59"/>
        <v>0</v>
      </c>
      <c r="BK52" s="39">
        <f t="shared" si="75"/>
        <v>0</v>
      </c>
      <c r="BL52" s="39">
        <f t="shared" si="76"/>
        <v>0</v>
      </c>
      <c r="BM52" s="39">
        <f t="shared" si="77"/>
        <v>0</v>
      </c>
      <c r="BN52" s="39">
        <f t="shared" si="78"/>
        <v>0</v>
      </c>
      <c r="BO52" s="39">
        <f t="shared" si="79"/>
        <v>0</v>
      </c>
      <c r="BP52" s="39">
        <f t="shared" si="80"/>
        <v>0</v>
      </c>
      <c r="BQ52" s="39">
        <f t="shared" si="81"/>
        <v>0</v>
      </c>
      <c r="BR52" s="39">
        <f t="shared" si="82"/>
        <v>0</v>
      </c>
      <c r="BS52" s="39">
        <f t="shared" si="83"/>
        <v>0</v>
      </c>
      <c r="BT52" s="39">
        <f t="shared" si="60"/>
        <v>0</v>
      </c>
      <c r="BU52" s="39">
        <f t="shared" si="84"/>
        <v>0</v>
      </c>
      <c r="BV52" s="39">
        <f t="shared" si="85"/>
        <v>0</v>
      </c>
      <c r="BW52" s="39">
        <f t="shared" si="86"/>
        <v>0</v>
      </c>
      <c r="BX52" s="39">
        <f t="shared" si="87"/>
        <v>0</v>
      </c>
      <c r="BY52" s="39">
        <f t="shared" si="88"/>
        <v>0</v>
      </c>
      <c r="BZ52" s="39">
        <f t="shared" si="89"/>
        <v>0</v>
      </c>
      <c r="CA52" s="39">
        <f t="shared" si="90"/>
        <v>0</v>
      </c>
      <c r="CB52" s="39">
        <f t="shared" si="91"/>
        <v>0</v>
      </c>
      <c r="CC52" s="39">
        <f t="shared" si="92"/>
        <v>0</v>
      </c>
      <c r="CD52" s="39">
        <f t="shared" si="61"/>
        <v>0</v>
      </c>
      <c r="CE52" s="39" t="str">
        <f t="shared" si="93"/>
        <v/>
      </c>
      <c r="CF52" s="39" t="str">
        <f t="shared" si="94"/>
        <v/>
      </c>
      <c r="CG52" s="39" t="str">
        <f t="shared" si="95"/>
        <v/>
      </c>
      <c r="CH52" s="39" t="str">
        <f t="shared" si="96"/>
        <v/>
      </c>
      <c r="CI52" s="39" t="str">
        <f t="shared" si="97"/>
        <v/>
      </c>
      <c r="CJ52" s="39" t="str">
        <f t="shared" si="98"/>
        <v/>
      </c>
      <c r="CK52" s="39" t="str">
        <f t="shared" si="99"/>
        <v/>
      </c>
      <c r="CL52" s="39" t="str">
        <f t="shared" si="100"/>
        <v/>
      </c>
      <c r="CM52" s="39" t="str">
        <f t="shared" si="101"/>
        <v/>
      </c>
      <c r="CN52" s="39" t="str">
        <f>IF($F52="Gross Revenue",BJ52,IF($F52="Net of COGP",#REF!,IF($F52="Area",BT52,IF($F52="Equally",CD52,""))))</f>
        <v/>
      </c>
    </row>
    <row r="53" spans="2:92">
      <c r="B53" s="96"/>
      <c r="C53" s="96"/>
      <c r="D53" s="97"/>
      <c r="E53" s="99"/>
      <c r="F53" s="203"/>
      <c r="G53" s="98"/>
      <c r="H53" s="200">
        <f t="shared" si="62"/>
        <v>0</v>
      </c>
      <c r="I53" s="134">
        <f t="shared" si="57"/>
        <v>0</v>
      </c>
      <c r="J53" s="44">
        <f t="shared" si="63"/>
        <v>0</v>
      </c>
      <c r="K53" s="134">
        <f t="shared" si="58"/>
        <v>0</v>
      </c>
      <c r="L53" s="100"/>
      <c r="M53" s="100"/>
      <c r="N53" s="100"/>
      <c r="O53" s="100"/>
      <c r="P53" s="100"/>
      <c r="Q53" s="100"/>
      <c r="R53" s="100"/>
      <c r="S53" s="100"/>
      <c r="T53" s="100"/>
      <c r="U53" s="100"/>
      <c r="V53" s="100"/>
      <c r="W53" s="100"/>
      <c r="AA53" s="1">
        <f t="shared" si="64"/>
        <v>0</v>
      </c>
      <c r="AB53" s="11">
        <f t="shared" si="42"/>
        <v>0</v>
      </c>
      <c r="AC53" s="11">
        <f t="shared" si="43"/>
        <v>0</v>
      </c>
      <c r="AD53" s="11">
        <f t="shared" si="44"/>
        <v>0</v>
      </c>
      <c r="AE53" s="11">
        <f t="shared" si="45"/>
        <v>0</v>
      </c>
      <c r="AF53" s="11">
        <f t="shared" si="46"/>
        <v>0</v>
      </c>
      <c r="AG53" s="11">
        <f t="shared" si="47"/>
        <v>0</v>
      </c>
      <c r="AH53" s="11">
        <f t="shared" si="48"/>
        <v>0</v>
      </c>
      <c r="AI53" s="11">
        <f t="shared" si="49"/>
        <v>0</v>
      </c>
      <c r="AJ53" s="11">
        <f t="shared" si="50"/>
        <v>0</v>
      </c>
      <c r="AK53" s="11">
        <f t="shared" si="51"/>
        <v>0</v>
      </c>
      <c r="AL53" s="11">
        <f t="shared" si="52"/>
        <v>0</v>
      </c>
      <c r="AM53" s="11">
        <f t="shared" si="53"/>
        <v>0</v>
      </c>
      <c r="AN53" s="11"/>
      <c r="AO53" s="1" t="str">
        <f t="shared" si="65"/>
        <v/>
      </c>
      <c r="AP53" s="49"/>
      <c r="AQ53" s="49"/>
      <c r="AR53" s="49"/>
      <c r="AS53" s="49"/>
      <c r="AT53" s="49"/>
      <c r="AU53" s="49"/>
      <c r="AV53" s="49"/>
      <c r="AW53" s="49"/>
      <c r="AX53" s="49"/>
      <c r="AY53" s="34">
        <f t="shared" si="54"/>
        <v>0</v>
      </c>
      <c r="AZ53" s="34"/>
      <c r="BA53" s="38">
        <f t="shared" si="66"/>
        <v>0</v>
      </c>
      <c r="BB53" s="38">
        <f t="shared" si="67"/>
        <v>0</v>
      </c>
      <c r="BC53" s="38">
        <f t="shared" si="68"/>
        <v>0</v>
      </c>
      <c r="BD53" s="38">
        <f t="shared" si="69"/>
        <v>0</v>
      </c>
      <c r="BE53" s="38">
        <f t="shared" si="70"/>
        <v>0</v>
      </c>
      <c r="BF53" s="38">
        <f t="shared" si="71"/>
        <v>0</v>
      </c>
      <c r="BG53" s="38">
        <f t="shared" si="72"/>
        <v>0</v>
      </c>
      <c r="BH53" s="38">
        <f t="shared" si="73"/>
        <v>0</v>
      </c>
      <c r="BI53" s="38">
        <f t="shared" si="74"/>
        <v>0</v>
      </c>
      <c r="BJ53" s="38">
        <f t="shared" si="59"/>
        <v>0</v>
      </c>
      <c r="BK53" s="39">
        <f t="shared" si="75"/>
        <v>0</v>
      </c>
      <c r="BL53" s="39">
        <f t="shared" si="76"/>
        <v>0</v>
      </c>
      <c r="BM53" s="39">
        <f t="shared" si="77"/>
        <v>0</v>
      </c>
      <c r="BN53" s="39">
        <f t="shared" si="78"/>
        <v>0</v>
      </c>
      <c r="BO53" s="39">
        <f t="shared" si="79"/>
        <v>0</v>
      </c>
      <c r="BP53" s="39">
        <f t="shared" si="80"/>
        <v>0</v>
      </c>
      <c r="BQ53" s="39">
        <f t="shared" si="81"/>
        <v>0</v>
      </c>
      <c r="BR53" s="39">
        <f t="shared" si="82"/>
        <v>0</v>
      </c>
      <c r="BS53" s="39">
        <f t="shared" si="83"/>
        <v>0</v>
      </c>
      <c r="BT53" s="39">
        <f t="shared" si="60"/>
        <v>0</v>
      </c>
      <c r="BU53" s="39">
        <f t="shared" si="84"/>
        <v>0</v>
      </c>
      <c r="BV53" s="39">
        <f t="shared" si="85"/>
        <v>0</v>
      </c>
      <c r="BW53" s="39">
        <f t="shared" si="86"/>
        <v>0</v>
      </c>
      <c r="BX53" s="39">
        <f t="shared" si="87"/>
        <v>0</v>
      </c>
      <c r="BY53" s="39">
        <f t="shared" si="88"/>
        <v>0</v>
      </c>
      <c r="BZ53" s="39">
        <f t="shared" si="89"/>
        <v>0</v>
      </c>
      <c r="CA53" s="39">
        <f t="shared" si="90"/>
        <v>0</v>
      </c>
      <c r="CB53" s="39">
        <f t="shared" si="91"/>
        <v>0</v>
      </c>
      <c r="CC53" s="39">
        <f t="shared" si="92"/>
        <v>0</v>
      </c>
      <c r="CD53" s="39">
        <f t="shared" si="61"/>
        <v>0</v>
      </c>
      <c r="CE53" s="39" t="str">
        <f t="shared" si="93"/>
        <v/>
      </c>
      <c r="CF53" s="39" t="str">
        <f t="shared" si="94"/>
        <v/>
      </c>
      <c r="CG53" s="39" t="str">
        <f t="shared" si="95"/>
        <v/>
      </c>
      <c r="CH53" s="39" t="str">
        <f t="shared" si="96"/>
        <v/>
      </c>
      <c r="CI53" s="39" t="str">
        <f t="shared" si="97"/>
        <v/>
      </c>
      <c r="CJ53" s="39" t="str">
        <f t="shared" si="98"/>
        <v/>
      </c>
      <c r="CK53" s="39" t="str">
        <f t="shared" si="99"/>
        <v/>
      </c>
      <c r="CL53" s="39" t="str">
        <f t="shared" si="100"/>
        <v/>
      </c>
      <c r="CM53" s="39" t="str">
        <f t="shared" si="101"/>
        <v/>
      </c>
      <c r="CN53" s="39" t="str">
        <f>IF($F53="Gross Revenue",BJ53,IF($F53="Net of COGP",#REF!,IF($F53="Area",BT53,IF($F53="Equally",CD53,""))))</f>
        <v/>
      </c>
    </row>
    <row r="54" spans="2:92">
      <c r="B54" s="96"/>
      <c r="C54" s="96"/>
      <c r="D54" s="97"/>
      <c r="E54" s="99"/>
      <c r="F54" s="203"/>
      <c r="G54" s="98"/>
      <c r="H54" s="200">
        <f t="shared" si="62"/>
        <v>0</v>
      </c>
      <c r="I54" s="134">
        <f t="shared" si="57"/>
        <v>0</v>
      </c>
      <c r="J54" s="44">
        <f t="shared" si="63"/>
        <v>0</v>
      </c>
      <c r="K54" s="134">
        <f t="shared" si="58"/>
        <v>0</v>
      </c>
      <c r="L54" s="100"/>
      <c r="M54" s="100"/>
      <c r="N54" s="100"/>
      <c r="O54" s="100"/>
      <c r="P54" s="100"/>
      <c r="Q54" s="100"/>
      <c r="R54" s="100"/>
      <c r="S54" s="100"/>
      <c r="T54" s="100"/>
      <c r="U54" s="100"/>
      <c r="V54" s="100"/>
      <c r="W54" s="100"/>
      <c r="AA54" s="1">
        <f t="shared" si="64"/>
        <v>0</v>
      </c>
      <c r="AB54" s="11">
        <f t="shared" si="42"/>
        <v>0</v>
      </c>
      <c r="AC54" s="11">
        <f t="shared" si="43"/>
        <v>0</v>
      </c>
      <c r="AD54" s="11">
        <f t="shared" si="44"/>
        <v>0</v>
      </c>
      <c r="AE54" s="11">
        <f t="shared" si="45"/>
        <v>0</v>
      </c>
      <c r="AF54" s="11">
        <f t="shared" si="46"/>
        <v>0</v>
      </c>
      <c r="AG54" s="11">
        <f t="shared" si="47"/>
        <v>0</v>
      </c>
      <c r="AH54" s="11">
        <f t="shared" si="48"/>
        <v>0</v>
      </c>
      <c r="AI54" s="11">
        <f t="shared" si="49"/>
        <v>0</v>
      </c>
      <c r="AJ54" s="11">
        <f t="shared" si="50"/>
        <v>0</v>
      </c>
      <c r="AK54" s="11">
        <f t="shared" si="51"/>
        <v>0</v>
      </c>
      <c r="AL54" s="11">
        <f t="shared" si="52"/>
        <v>0</v>
      </c>
      <c r="AM54" s="11">
        <f t="shared" si="53"/>
        <v>0</v>
      </c>
      <c r="AN54" s="11"/>
      <c r="AO54" s="1" t="str">
        <f t="shared" si="65"/>
        <v/>
      </c>
      <c r="AP54" s="49"/>
      <c r="AQ54" s="49"/>
      <c r="AR54" s="49"/>
      <c r="AS54" s="49"/>
      <c r="AT54" s="49"/>
      <c r="AU54" s="49"/>
      <c r="AV54" s="49"/>
      <c r="AW54" s="49"/>
      <c r="AX54" s="49"/>
      <c r="AY54" s="34">
        <f t="shared" si="54"/>
        <v>0</v>
      </c>
      <c r="AZ54" s="34"/>
      <c r="BA54" s="38">
        <f t="shared" si="66"/>
        <v>0</v>
      </c>
      <c r="BB54" s="38">
        <f t="shared" si="67"/>
        <v>0</v>
      </c>
      <c r="BC54" s="38">
        <f t="shared" si="68"/>
        <v>0</v>
      </c>
      <c r="BD54" s="38">
        <f t="shared" si="69"/>
        <v>0</v>
      </c>
      <c r="BE54" s="38">
        <f t="shared" si="70"/>
        <v>0</v>
      </c>
      <c r="BF54" s="38">
        <f t="shared" si="71"/>
        <v>0</v>
      </c>
      <c r="BG54" s="38">
        <f t="shared" si="72"/>
        <v>0</v>
      </c>
      <c r="BH54" s="38">
        <f t="shared" si="73"/>
        <v>0</v>
      </c>
      <c r="BI54" s="38">
        <f t="shared" si="74"/>
        <v>0</v>
      </c>
      <c r="BJ54" s="38">
        <f t="shared" si="59"/>
        <v>0</v>
      </c>
      <c r="BK54" s="39">
        <f t="shared" si="75"/>
        <v>0</v>
      </c>
      <c r="BL54" s="39">
        <f t="shared" si="76"/>
        <v>0</v>
      </c>
      <c r="BM54" s="39">
        <f t="shared" si="77"/>
        <v>0</v>
      </c>
      <c r="BN54" s="39">
        <f t="shared" si="78"/>
        <v>0</v>
      </c>
      <c r="BO54" s="39">
        <f t="shared" si="79"/>
        <v>0</v>
      </c>
      <c r="BP54" s="39">
        <f t="shared" si="80"/>
        <v>0</v>
      </c>
      <c r="BQ54" s="39">
        <f t="shared" si="81"/>
        <v>0</v>
      </c>
      <c r="BR54" s="39">
        <f t="shared" si="82"/>
        <v>0</v>
      </c>
      <c r="BS54" s="39">
        <f t="shared" si="83"/>
        <v>0</v>
      </c>
      <c r="BT54" s="39">
        <f t="shared" si="60"/>
        <v>0</v>
      </c>
      <c r="BU54" s="39">
        <f t="shared" si="84"/>
        <v>0</v>
      </c>
      <c r="BV54" s="39">
        <f t="shared" si="85"/>
        <v>0</v>
      </c>
      <c r="BW54" s="39">
        <f t="shared" si="86"/>
        <v>0</v>
      </c>
      <c r="BX54" s="39">
        <f t="shared" si="87"/>
        <v>0</v>
      </c>
      <c r="BY54" s="39">
        <f t="shared" si="88"/>
        <v>0</v>
      </c>
      <c r="BZ54" s="39">
        <f t="shared" si="89"/>
        <v>0</v>
      </c>
      <c r="CA54" s="39">
        <f t="shared" si="90"/>
        <v>0</v>
      </c>
      <c r="CB54" s="39">
        <f t="shared" si="91"/>
        <v>0</v>
      </c>
      <c r="CC54" s="39">
        <f t="shared" si="92"/>
        <v>0</v>
      </c>
      <c r="CD54" s="39">
        <f t="shared" si="61"/>
        <v>0</v>
      </c>
      <c r="CE54" s="39" t="str">
        <f t="shared" si="93"/>
        <v/>
      </c>
      <c r="CF54" s="39" t="str">
        <f t="shared" si="94"/>
        <v/>
      </c>
      <c r="CG54" s="39" t="str">
        <f t="shared" si="95"/>
        <v/>
      </c>
      <c r="CH54" s="39" t="str">
        <f t="shared" si="96"/>
        <v/>
      </c>
      <c r="CI54" s="39" t="str">
        <f t="shared" si="97"/>
        <v/>
      </c>
      <c r="CJ54" s="39" t="str">
        <f t="shared" si="98"/>
        <v/>
      </c>
      <c r="CK54" s="39" t="str">
        <f t="shared" si="99"/>
        <v/>
      </c>
      <c r="CL54" s="39" t="str">
        <f t="shared" si="100"/>
        <v/>
      </c>
      <c r="CM54" s="39" t="str">
        <f t="shared" si="101"/>
        <v/>
      </c>
      <c r="CN54" s="39" t="str">
        <f>IF($F54="Gross Revenue",BJ54,IF($F54="Net of COGP",#REF!,IF($F54="Area",BT54,IF($F54="Equally",CD54,""))))</f>
        <v/>
      </c>
    </row>
    <row r="55" spans="2:92">
      <c r="B55" s="96"/>
      <c r="C55" s="96"/>
      <c r="D55" s="97"/>
      <c r="E55" s="99"/>
      <c r="F55" s="203"/>
      <c r="G55" s="98"/>
      <c r="H55" s="200">
        <f t="shared" si="62"/>
        <v>0</v>
      </c>
      <c r="I55" s="134">
        <f t="shared" si="57"/>
        <v>0</v>
      </c>
      <c r="J55" s="44">
        <f t="shared" si="63"/>
        <v>0</v>
      </c>
      <c r="K55" s="134">
        <f t="shared" si="58"/>
        <v>0</v>
      </c>
      <c r="L55" s="100"/>
      <c r="M55" s="100"/>
      <c r="N55" s="100"/>
      <c r="O55" s="100"/>
      <c r="P55" s="100"/>
      <c r="Q55" s="100"/>
      <c r="R55" s="100"/>
      <c r="S55" s="100"/>
      <c r="T55" s="100"/>
      <c r="U55" s="100"/>
      <c r="V55" s="100"/>
      <c r="W55" s="100"/>
      <c r="AA55" s="1">
        <f t="shared" si="64"/>
        <v>0</v>
      </c>
      <c r="AB55" s="11">
        <f t="shared" si="42"/>
        <v>0</v>
      </c>
      <c r="AC55" s="11">
        <f t="shared" si="43"/>
        <v>0</v>
      </c>
      <c r="AD55" s="11">
        <f t="shared" si="44"/>
        <v>0</v>
      </c>
      <c r="AE55" s="11">
        <f t="shared" si="45"/>
        <v>0</v>
      </c>
      <c r="AF55" s="11">
        <f t="shared" si="46"/>
        <v>0</v>
      </c>
      <c r="AG55" s="11">
        <f t="shared" si="47"/>
        <v>0</v>
      </c>
      <c r="AH55" s="11">
        <f t="shared" si="48"/>
        <v>0</v>
      </c>
      <c r="AI55" s="11">
        <f t="shared" si="49"/>
        <v>0</v>
      </c>
      <c r="AJ55" s="11">
        <f t="shared" si="50"/>
        <v>0</v>
      </c>
      <c r="AK55" s="11">
        <f t="shared" si="51"/>
        <v>0</v>
      </c>
      <c r="AL55" s="11">
        <f t="shared" si="52"/>
        <v>0</v>
      </c>
      <c r="AM55" s="11">
        <f t="shared" si="53"/>
        <v>0</v>
      </c>
      <c r="AN55" s="11"/>
      <c r="AO55" s="1" t="str">
        <f t="shared" si="65"/>
        <v/>
      </c>
      <c r="AP55" s="49"/>
      <c r="AQ55" s="49"/>
      <c r="AR55" s="49"/>
      <c r="AS55" s="49"/>
      <c r="AT55" s="49"/>
      <c r="AU55" s="49"/>
      <c r="AV55" s="49"/>
      <c r="AW55" s="49"/>
      <c r="AX55" s="49"/>
      <c r="AY55" s="34">
        <f t="shared" si="54"/>
        <v>0</v>
      </c>
      <c r="AZ55" s="34"/>
      <c r="BA55" s="38">
        <f t="shared" si="66"/>
        <v>0</v>
      </c>
      <c r="BB55" s="38">
        <f t="shared" si="67"/>
        <v>0</v>
      </c>
      <c r="BC55" s="38">
        <f t="shared" si="68"/>
        <v>0</v>
      </c>
      <c r="BD55" s="38">
        <f t="shared" si="69"/>
        <v>0</v>
      </c>
      <c r="BE55" s="38">
        <f t="shared" si="70"/>
        <v>0</v>
      </c>
      <c r="BF55" s="38">
        <f t="shared" si="71"/>
        <v>0</v>
      </c>
      <c r="BG55" s="38">
        <f t="shared" si="72"/>
        <v>0</v>
      </c>
      <c r="BH55" s="38">
        <f t="shared" si="73"/>
        <v>0</v>
      </c>
      <c r="BI55" s="38">
        <f t="shared" si="74"/>
        <v>0</v>
      </c>
      <c r="BJ55" s="38">
        <f t="shared" si="59"/>
        <v>0</v>
      </c>
      <c r="BK55" s="39">
        <f t="shared" si="75"/>
        <v>0</v>
      </c>
      <c r="BL55" s="39">
        <f t="shared" si="76"/>
        <v>0</v>
      </c>
      <c r="BM55" s="39">
        <f t="shared" si="77"/>
        <v>0</v>
      </c>
      <c r="BN55" s="39">
        <f t="shared" si="78"/>
        <v>0</v>
      </c>
      <c r="BO55" s="39">
        <f t="shared" si="79"/>
        <v>0</v>
      </c>
      <c r="BP55" s="39">
        <f t="shared" si="80"/>
        <v>0</v>
      </c>
      <c r="BQ55" s="39">
        <f t="shared" si="81"/>
        <v>0</v>
      </c>
      <c r="BR55" s="39">
        <f t="shared" si="82"/>
        <v>0</v>
      </c>
      <c r="BS55" s="39">
        <f t="shared" si="83"/>
        <v>0</v>
      </c>
      <c r="BT55" s="39">
        <f t="shared" si="60"/>
        <v>0</v>
      </c>
      <c r="BU55" s="39">
        <f t="shared" si="84"/>
        <v>0</v>
      </c>
      <c r="BV55" s="39">
        <f t="shared" si="85"/>
        <v>0</v>
      </c>
      <c r="BW55" s="39">
        <f t="shared" si="86"/>
        <v>0</v>
      </c>
      <c r="BX55" s="39">
        <f t="shared" si="87"/>
        <v>0</v>
      </c>
      <c r="BY55" s="39">
        <f t="shared" si="88"/>
        <v>0</v>
      </c>
      <c r="BZ55" s="39">
        <f t="shared" si="89"/>
        <v>0</v>
      </c>
      <c r="CA55" s="39">
        <f t="shared" si="90"/>
        <v>0</v>
      </c>
      <c r="CB55" s="39">
        <f t="shared" si="91"/>
        <v>0</v>
      </c>
      <c r="CC55" s="39">
        <f t="shared" si="92"/>
        <v>0</v>
      </c>
      <c r="CD55" s="39">
        <f t="shared" si="61"/>
        <v>0</v>
      </c>
      <c r="CE55" s="39" t="str">
        <f t="shared" si="93"/>
        <v/>
      </c>
      <c r="CF55" s="39" t="str">
        <f t="shared" si="94"/>
        <v/>
      </c>
      <c r="CG55" s="39" t="str">
        <f t="shared" si="95"/>
        <v/>
      </c>
      <c r="CH55" s="39" t="str">
        <f t="shared" si="96"/>
        <v/>
      </c>
      <c r="CI55" s="39" t="str">
        <f t="shared" si="97"/>
        <v/>
      </c>
      <c r="CJ55" s="39" t="str">
        <f t="shared" si="98"/>
        <v/>
      </c>
      <c r="CK55" s="39" t="str">
        <f t="shared" si="99"/>
        <v/>
      </c>
      <c r="CL55" s="39" t="str">
        <f t="shared" si="100"/>
        <v/>
      </c>
      <c r="CM55" s="39" t="str">
        <f t="shared" si="101"/>
        <v/>
      </c>
      <c r="CN55" s="39" t="str">
        <f>IF($F55="Gross Revenue",BJ55,IF($F55="Net of COGP",#REF!,IF($F55="Area",BT55,IF($F55="Equally",CD55,""))))</f>
        <v/>
      </c>
    </row>
    <row r="56" spans="2:92">
      <c r="B56" s="96"/>
      <c r="C56" s="96"/>
      <c r="D56" s="97"/>
      <c r="E56" s="99"/>
      <c r="F56" s="203"/>
      <c r="G56" s="98"/>
      <c r="H56" s="200">
        <f t="shared" si="62"/>
        <v>0</v>
      </c>
      <c r="I56" s="134">
        <f t="shared" si="57"/>
        <v>0</v>
      </c>
      <c r="J56" s="44">
        <f t="shared" si="63"/>
        <v>0</v>
      </c>
      <c r="K56" s="134">
        <f t="shared" si="58"/>
        <v>0</v>
      </c>
      <c r="L56" s="100"/>
      <c r="M56" s="100"/>
      <c r="N56" s="100"/>
      <c r="O56" s="100"/>
      <c r="P56" s="100"/>
      <c r="Q56" s="100"/>
      <c r="R56" s="100"/>
      <c r="S56" s="100"/>
      <c r="T56" s="100"/>
      <c r="U56" s="100"/>
      <c r="V56" s="100"/>
      <c r="W56" s="100"/>
      <c r="AA56" s="1">
        <f t="shared" si="64"/>
        <v>0</v>
      </c>
      <c r="AB56" s="11">
        <f t="shared" si="42"/>
        <v>0</v>
      </c>
      <c r="AC56" s="11">
        <f t="shared" si="43"/>
        <v>0</v>
      </c>
      <c r="AD56" s="11">
        <f t="shared" si="44"/>
        <v>0</v>
      </c>
      <c r="AE56" s="11">
        <f t="shared" si="45"/>
        <v>0</v>
      </c>
      <c r="AF56" s="11">
        <f t="shared" si="46"/>
        <v>0</v>
      </c>
      <c r="AG56" s="11">
        <f t="shared" si="47"/>
        <v>0</v>
      </c>
      <c r="AH56" s="11">
        <f t="shared" si="48"/>
        <v>0</v>
      </c>
      <c r="AI56" s="11">
        <f t="shared" si="49"/>
        <v>0</v>
      </c>
      <c r="AJ56" s="11">
        <f t="shared" si="50"/>
        <v>0</v>
      </c>
      <c r="AK56" s="11">
        <f t="shared" si="51"/>
        <v>0</v>
      </c>
      <c r="AL56" s="11">
        <f t="shared" si="52"/>
        <v>0</v>
      </c>
      <c r="AM56" s="11">
        <f t="shared" si="53"/>
        <v>0</v>
      </c>
      <c r="AN56" s="11"/>
      <c r="AO56" s="1" t="str">
        <f t="shared" si="65"/>
        <v/>
      </c>
      <c r="AP56" s="49"/>
      <c r="AQ56" s="49"/>
      <c r="AR56" s="49"/>
      <c r="AS56" s="49"/>
      <c r="AT56" s="49"/>
      <c r="AU56" s="49"/>
      <c r="AV56" s="49"/>
      <c r="AW56" s="49"/>
      <c r="AX56" s="49"/>
      <c r="AY56" s="34">
        <f t="shared" si="54"/>
        <v>0</v>
      </c>
      <c r="AZ56" s="34"/>
      <c r="BA56" s="38">
        <f t="shared" si="66"/>
        <v>0</v>
      </c>
      <c r="BB56" s="38">
        <f t="shared" si="67"/>
        <v>0</v>
      </c>
      <c r="BC56" s="38">
        <f t="shared" si="68"/>
        <v>0</v>
      </c>
      <c r="BD56" s="38">
        <f t="shared" si="69"/>
        <v>0</v>
      </c>
      <c r="BE56" s="38">
        <f t="shared" si="70"/>
        <v>0</v>
      </c>
      <c r="BF56" s="38">
        <f t="shared" si="71"/>
        <v>0</v>
      </c>
      <c r="BG56" s="38">
        <f t="shared" si="72"/>
        <v>0</v>
      </c>
      <c r="BH56" s="38">
        <f t="shared" si="73"/>
        <v>0</v>
      </c>
      <c r="BI56" s="38">
        <f t="shared" si="74"/>
        <v>0</v>
      </c>
      <c r="BJ56" s="38">
        <f t="shared" si="59"/>
        <v>0</v>
      </c>
      <c r="BK56" s="39">
        <f t="shared" si="75"/>
        <v>0</v>
      </c>
      <c r="BL56" s="39">
        <f t="shared" si="76"/>
        <v>0</v>
      </c>
      <c r="BM56" s="39">
        <f t="shared" si="77"/>
        <v>0</v>
      </c>
      <c r="BN56" s="39">
        <f t="shared" si="78"/>
        <v>0</v>
      </c>
      <c r="BO56" s="39">
        <f t="shared" si="79"/>
        <v>0</v>
      </c>
      <c r="BP56" s="39">
        <f t="shared" si="80"/>
        <v>0</v>
      </c>
      <c r="BQ56" s="39">
        <f t="shared" si="81"/>
        <v>0</v>
      </c>
      <c r="BR56" s="39">
        <f t="shared" si="82"/>
        <v>0</v>
      </c>
      <c r="BS56" s="39">
        <f t="shared" si="83"/>
        <v>0</v>
      </c>
      <c r="BT56" s="39">
        <f t="shared" si="60"/>
        <v>0</v>
      </c>
      <c r="BU56" s="39">
        <f t="shared" si="84"/>
        <v>0</v>
      </c>
      <c r="BV56" s="39">
        <f t="shared" si="85"/>
        <v>0</v>
      </c>
      <c r="BW56" s="39">
        <f t="shared" si="86"/>
        <v>0</v>
      </c>
      <c r="BX56" s="39">
        <f t="shared" si="87"/>
        <v>0</v>
      </c>
      <c r="BY56" s="39">
        <f t="shared" si="88"/>
        <v>0</v>
      </c>
      <c r="BZ56" s="39">
        <f t="shared" si="89"/>
        <v>0</v>
      </c>
      <c r="CA56" s="39">
        <f t="shared" si="90"/>
        <v>0</v>
      </c>
      <c r="CB56" s="39">
        <f t="shared" si="91"/>
        <v>0</v>
      </c>
      <c r="CC56" s="39">
        <f t="shared" si="92"/>
        <v>0</v>
      </c>
      <c r="CD56" s="39">
        <f t="shared" si="61"/>
        <v>0</v>
      </c>
      <c r="CE56" s="39" t="str">
        <f t="shared" si="93"/>
        <v/>
      </c>
      <c r="CF56" s="39" t="str">
        <f t="shared" si="94"/>
        <v/>
      </c>
      <c r="CG56" s="39" t="str">
        <f t="shared" si="95"/>
        <v/>
      </c>
      <c r="CH56" s="39" t="str">
        <f t="shared" si="96"/>
        <v/>
      </c>
      <c r="CI56" s="39" t="str">
        <f t="shared" si="97"/>
        <v/>
      </c>
      <c r="CJ56" s="39" t="str">
        <f t="shared" si="98"/>
        <v/>
      </c>
      <c r="CK56" s="39" t="str">
        <f t="shared" si="99"/>
        <v/>
      </c>
      <c r="CL56" s="39" t="str">
        <f t="shared" si="100"/>
        <v/>
      </c>
      <c r="CM56" s="39" t="str">
        <f t="shared" si="101"/>
        <v/>
      </c>
      <c r="CN56" s="39" t="str">
        <f>IF($F56="Gross Revenue",BJ56,IF($F56="Net of COGP",#REF!,IF($F56="Area",BT56,IF($F56="Equally",CD56,""))))</f>
        <v/>
      </c>
    </row>
    <row r="57" spans="2:92">
      <c r="B57" s="96"/>
      <c r="C57" s="96"/>
      <c r="D57" s="97"/>
      <c r="E57" s="99"/>
      <c r="F57" s="203"/>
      <c r="G57" s="98"/>
      <c r="H57" s="200">
        <f t="shared" si="62"/>
        <v>0</v>
      </c>
      <c r="I57" s="134">
        <f t="shared" si="57"/>
        <v>0</v>
      </c>
      <c r="J57" s="44">
        <f t="shared" si="63"/>
        <v>0</v>
      </c>
      <c r="K57" s="134">
        <f t="shared" si="58"/>
        <v>0</v>
      </c>
      <c r="L57" s="100"/>
      <c r="M57" s="100"/>
      <c r="N57" s="100"/>
      <c r="O57" s="100"/>
      <c r="P57" s="100"/>
      <c r="Q57" s="100"/>
      <c r="R57" s="100"/>
      <c r="S57" s="100"/>
      <c r="T57" s="100"/>
      <c r="U57" s="100"/>
      <c r="V57" s="100"/>
      <c r="W57" s="100"/>
      <c r="AA57" s="1">
        <f t="shared" si="64"/>
        <v>0</v>
      </c>
      <c r="AB57" s="11">
        <f t="shared" si="42"/>
        <v>0</v>
      </c>
      <c r="AC57" s="11">
        <f t="shared" si="43"/>
        <v>0</v>
      </c>
      <c r="AD57" s="11">
        <f t="shared" si="44"/>
        <v>0</v>
      </c>
      <c r="AE57" s="11">
        <f t="shared" si="45"/>
        <v>0</v>
      </c>
      <c r="AF57" s="11">
        <f t="shared" si="46"/>
        <v>0</v>
      </c>
      <c r="AG57" s="11">
        <f t="shared" si="47"/>
        <v>0</v>
      </c>
      <c r="AH57" s="11">
        <f t="shared" si="48"/>
        <v>0</v>
      </c>
      <c r="AI57" s="11">
        <f t="shared" si="49"/>
        <v>0</v>
      </c>
      <c r="AJ57" s="11">
        <f t="shared" si="50"/>
        <v>0</v>
      </c>
      <c r="AK57" s="11">
        <f t="shared" si="51"/>
        <v>0</v>
      </c>
      <c r="AL57" s="11">
        <f t="shared" si="52"/>
        <v>0</v>
      </c>
      <c r="AM57" s="11">
        <f t="shared" si="53"/>
        <v>0</v>
      </c>
      <c r="AN57" s="11"/>
      <c r="AO57" s="1" t="str">
        <f t="shared" si="65"/>
        <v/>
      </c>
      <c r="AP57" s="49"/>
      <c r="AQ57" s="49"/>
      <c r="AR57" s="49"/>
      <c r="AS57" s="49"/>
      <c r="AT57" s="49"/>
      <c r="AU57" s="49"/>
      <c r="AV57" s="49"/>
      <c r="AW57" s="49"/>
      <c r="AX57" s="49"/>
      <c r="AY57" s="34">
        <f t="shared" si="54"/>
        <v>0</v>
      </c>
      <c r="AZ57" s="34"/>
      <c r="BA57" s="38">
        <f t="shared" si="66"/>
        <v>0</v>
      </c>
      <c r="BB57" s="38">
        <f t="shared" si="67"/>
        <v>0</v>
      </c>
      <c r="BC57" s="38">
        <f t="shared" si="68"/>
        <v>0</v>
      </c>
      <c r="BD57" s="38">
        <f t="shared" si="69"/>
        <v>0</v>
      </c>
      <c r="BE57" s="38">
        <f t="shared" si="70"/>
        <v>0</v>
      </c>
      <c r="BF57" s="38">
        <f t="shared" si="71"/>
        <v>0</v>
      </c>
      <c r="BG57" s="38">
        <f t="shared" si="72"/>
        <v>0</v>
      </c>
      <c r="BH57" s="38">
        <f t="shared" si="73"/>
        <v>0</v>
      </c>
      <c r="BI57" s="38">
        <f t="shared" si="74"/>
        <v>0</v>
      </c>
      <c r="BJ57" s="38">
        <f t="shared" si="59"/>
        <v>0</v>
      </c>
      <c r="BK57" s="39">
        <f t="shared" si="75"/>
        <v>0</v>
      </c>
      <c r="BL57" s="39">
        <f t="shared" si="76"/>
        <v>0</v>
      </c>
      <c r="BM57" s="39">
        <f t="shared" si="77"/>
        <v>0</v>
      </c>
      <c r="BN57" s="39">
        <f t="shared" si="78"/>
        <v>0</v>
      </c>
      <c r="BO57" s="39">
        <f t="shared" si="79"/>
        <v>0</v>
      </c>
      <c r="BP57" s="39">
        <f t="shared" si="80"/>
        <v>0</v>
      </c>
      <c r="BQ57" s="39">
        <f t="shared" si="81"/>
        <v>0</v>
      </c>
      <c r="BR57" s="39">
        <f t="shared" si="82"/>
        <v>0</v>
      </c>
      <c r="BS57" s="39">
        <f t="shared" si="83"/>
        <v>0</v>
      </c>
      <c r="BT57" s="39">
        <f t="shared" si="60"/>
        <v>0</v>
      </c>
      <c r="BU57" s="39">
        <f t="shared" si="84"/>
        <v>0</v>
      </c>
      <c r="BV57" s="39">
        <f t="shared" si="85"/>
        <v>0</v>
      </c>
      <c r="BW57" s="39">
        <f t="shared" si="86"/>
        <v>0</v>
      </c>
      <c r="BX57" s="39">
        <f t="shared" si="87"/>
        <v>0</v>
      </c>
      <c r="BY57" s="39">
        <f t="shared" si="88"/>
        <v>0</v>
      </c>
      <c r="BZ57" s="39">
        <f t="shared" si="89"/>
        <v>0</v>
      </c>
      <c r="CA57" s="39">
        <f t="shared" si="90"/>
        <v>0</v>
      </c>
      <c r="CB57" s="39">
        <f t="shared" si="91"/>
        <v>0</v>
      </c>
      <c r="CC57" s="39">
        <f t="shared" si="92"/>
        <v>0</v>
      </c>
      <c r="CD57" s="39">
        <f t="shared" si="61"/>
        <v>0</v>
      </c>
      <c r="CE57" s="39" t="str">
        <f t="shared" si="93"/>
        <v/>
      </c>
      <c r="CF57" s="39" t="str">
        <f t="shared" si="94"/>
        <v/>
      </c>
      <c r="CG57" s="39" t="str">
        <f t="shared" si="95"/>
        <v/>
      </c>
      <c r="CH57" s="39" t="str">
        <f t="shared" si="96"/>
        <v/>
      </c>
      <c r="CI57" s="39" t="str">
        <f t="shared" si="97"/>
        <v/>
      </c>
      <c r="CJ57" s="39" t="str">
        <f t="shared" si="98"/>
        <v/>
      </c>
      <c r="CK57" s="39" t="str">
        <f t="shared" si="99"/>
        <v/>
      </c>
      <c r="CL57" s="39" t="str">
        <f t="shared" si="100"/>
        <v/>
      </c>
      <c r="CM57" s="39" t="str">
        <f t="shared" si="101"/>
        <v/>
      </c>
      <c r="CN57" s="39" t="str">
        <f>IF($F57="Gross Revenue",BJ57,IF($F57="Net of COGP",#REF!,IF($F57="Area",BT57,IF($F57="Equally",CD57,""))))</f>
        <v/>
      </c>
    </row>
    <row r="58" spans="2:92">
      <c r="B58" s="96"/>
      <c r="C58" s="96"/>
      <c r="D58" s="97"/>
      <c r="E58" s="99"/>
      <c r="F58" s="203"/>
      <c r="G58" s="98"/>
      <c r="H58" s="200">
        <f t="shared" si="62"/>
        <v>0</v>
      </c>
      <c r="I58" s="134">
        <f t="shared" si="57"/>
        <v>0</v>
      </c>
      <c r="J58" s="44">
        <f t="shared" si="63"/>
        <v>0</v>
      </c>
      <c r="K58" s="134">
        <f t="shared" si="58"/>
        <v>0</v>
      </c>
      <c r="L58" s="100"/>
      <c r="M58" s="100"/>
      <c r="N58" s="100"/>
      <c r="O58" s="100"/>
      <c r="P58" s="100"/>
      <c r="Q58" s="100"/>
      <c r="R58" s="100"/>
      <c r="S58" s="100"/>
      <c r="T58" s="100"/>
      <c r="U58" s="100"/>
      <c r="V58" s="100"/>
      <c r="W58" s="100"/>
      <c r="AA58" s="1">
        <f t="shared" si="64"/>
        <v>0</v>
      </c>
      <c r="AB58" s="11">
        <f t="shared" si="42"/>
        <v>0</v>
      </c>
      <c r="AC58" s="11">
        <f t="shared" si="43"/>
        <v>0</v>
      </c>
      <c r="AD58" s="11">
        <f t="shared" si="44"/>
        <v>0</v>
      </c>
      <c r="AE58" s="11">
        <f t="shared" si="45"/>
        <v>0</v>
      </c>
      <c r="AF58" s="11">
        <f t="shared" si="46"/>
        <v>0</v>
      </c>
      <c r="AG58" s="11">
        <f t="shared" si="47"/>
        <v>0</v>
      </c>
      <c r="AH58" s="11">
        <f t="shared" si="48"/>
        <v>0</v>
      </c>
      <c r="AI58" s="11">
        <f t="shared" si="49"/>
        <v>0</v>
      </c>
      <c r="AJ58" s="11">
        <f t="shared" si="50"/>
        <v>0</v>
      </c>
      <c r="AK58" s="11">
        <f t="shared" si="51"/>
        <v>0</v>
      </c>
      <c r="AL58" s="11">
        <f t="shared" si="52"/>
        <v>0</v>
      </c>
      <c r="AM58" s="11">
        <f t="shared" si="53"/>
        <v>0</v>
      </c>
      <c r="AN58" s="11"/>
      <c r="AO58" s="1" t="str">
        <f t="shared" si="65"/>
        <v/>
      </c>
      <c r="AP58" s="49"/>
      <c r="AQ58" s="49"/>
      <c r="AR58" s="49"/>
      <c r="AS58" s="49"/>
      <c r="AT58" s="49"/>
      <c r="AU58" s="49"/>
      <c r="AV58" s="49"/>
      <c r="AW58" s="49"/>
      <c r="AX58" s="49"/>
      <c r="AY58" s="34">
        <f t="shared" si="54"/>
        <v>0</v>
      </c>
      <c r="AZ58" s="34"/>
      <c r="BA58" s="38">
        <f t="shared" si="66"/>
        <v>0</v>
      </c>
      <c r="BB58" s="38">
        <f t="shared" si="67"/>
        <v>0</v>
      </c>
      <c r="BC58" s="38">
        <f t="shared" si="68"/>
        <v>0</v>
      </c>
      <c r="BD58" s="38">
        <f t="shared" si="69"/>
        <v>0</v>
      </c>
      <c r="BE58" s="38">
        <f t="shared" si="70"/>
        <v>0</v>
      </c>
      <c r="BF58" s="38">
        <f t="shared" si="71"/>
        <v>0</v>
      </c>
      <c r="BG58" s="38">
        <f t="shared" si="72"/>
        <v>0</v>
      </c>
      <c r="BH58" s="38">
        <f t="shared" si="73"/>
        <v>0</v>
      </c>
      <c r="BI58" s="38">
        <f t="shared" si="74"/>
        <v>0</v>
      </c>
      <c r="BJ58" s="38">
        <f t="shared" si="59"/>
        <v>0</v>
      </c>
      <c r="BK58" s="39">
        <f t="shared" si="75"/>
        <v>0</v>
      </c>
      <c r="BL58" s="39">
        <f t="shared" si="76"/>
        <v>0</v>
      </c>
      <c r="BM58" s="39">
        <f t="shared" si="77"/>
        <v>0</v>
      </c>
      <c r="BN58" s="39">
        <f t="shared" si="78"/>
        <v>0</v>
      </c>
      <c r="BO58" s="39">
        <f t="shared" si="79"/>
        <v>0</v>
      </c>
      <c r="BP58" s="39">
        <f t="shared" si="80"/>
        <v>0</v>
      </c>
      <c r="BQ58" s="39">
        <f t="shared" si="81"/>
        <v>0</v>
      </c>
      <c r="BR58" s="39">
        <f t="shared" si="82"/>
        <v>0</v>
      </c>
      <c r="BS58" s="39">
        <f t="shared" si="83"/>
        <v>0</v>
      </c>
      <c r="BT58" s="39">
        <f t="shared" si="60"/>
        <v>0</v>
      </c>
      <c r="BU58" s="39">
        <f t="shared" si="84"/>
        <v>0</v>
      </c>
      <c r="BV58" s="39">
        <f t="shared" si="85"/>
        <v>0</v>
      </c>
      <c r="BW58" s="39">
        <f t="shared" si="86"/>
        <v>0</v>
      </c>
      <c r="BX58" s="39">
        <f t="shared" si="87"/>
        <v>0</v>
      </c>
      <c r="BY58" s="39">
        <f t="shared" si="88"/>
        <v>0</v>
      </c>
      <c r="BZ58" s="39">
        <f t="shared" si="89"/>
        <v>0</v>
      </c>
      <c r="CA58" s="39">
        <f t="shared" si="90"/>
        <v>0</v>
      </c>
      <c r="CB58" s="39">
        <f t="shared" si="91"/>
        <v>0</v>
      </c>
      <c r="CC58" s="39">
        <f t="shared" si="92"/>
        <v>0</v>
      </c>
      <c r="CD58" s="39">
        <f t="shared" si="61"/>
        <v>0</v>
      </c>
      <c r="CE58" s="39" t="str">
        <f t="shared" si="93"/>
        <v/>
      </c>
      <c r="CF58" s="39" t="str">
        <f t="shared" si="94"/>
        <v/>
      </c>
      <c r="CG58" s="39" t="str">
        <f t="shared" si="95"/>
        <v/>
      </c>
      <c r="CH58" s="39" t="str">
        <f t="shared" si="96"/>
        <v/>
      </c>
      <c r="CI58" s="39" t="str">
        <f t="shared" si="97"/>
        <v/>
      </c>
      <c r="CJ58" s="39" t="str">
        <f t="shared" si="98"/>
        <v/>
      </c>
      <c r="CK58" s="39" t="str">
        <f t="shared" si="99"/>
        <v/>
      </c>
      <c r="CL58" s="39" t="str">
        <f t="shared" si="100"/>
        <v/>
      </c>
      <c r="CM58" s="39" t="str">
        <f t="shared" si="101"/>
        <v/>
      </c>
      <c r="CN58" s="39" t="str">
        <f>IF($F58="Gross Revenue",BJ58,IF($F58="Net of COGP",#REF!,IF($F58="Area",BT58,IF($F58="Equally",CD58,""))))</f>
        <v/>
      </c>
    </row>
    <row r="59" spans="2:92">
      <c r="B59" s="96"/>
      <c r="C59" s="96"/>
      <c r="D59" s="97"/>
      <c r="E59" s="99"/>
      <c r="F59" s="203"/>
      <c r="G59" s="98"/>
      <c r="H59" s="200">
        <f t="shared" si="62"/>
        <v>0</v>
      </c>
      <c r="I59" s="134">
        <f t="shared" si="57"/>
        <v>0</v>
      </c>
      <c r="J59" s="44">
        <f t="shared" si="63"/>
        <v>0</v>
      </c>
      <c r="K59" s="134">
        <f t="shared" si="58"/>
        <v>0</v>
      </c>
      <c r="L59" s="100"/>
      <c r="M59" s="100"/>
      <c r="N59" s="100"/>
      <c r="O59" s="100"/>
      <c r="P59" s="100"/>
      <c r="Q59" s="100"/>
      <c r="R59" s="100"/>
      <c r="S59" s="100"/>
      <c r="T59" s="100"/>
      <c r="U59" s="100"/>
      <c r="V59" s="100"/>
      <c r="W59" s="100"/>
      <c r="AA59" s="1">
        <f t="shared" si="64"/>
        <v>0</v>
      </c>
      <c r="AB59" s="11">
        <f t="shared" si="42"/>
        <v>0</v>
      </c>
      <c r="AC59" s="11">
        <f t="shared" si="43"/>
        <v>0</v>
      </c>
      <c r="AD59" s="11">
        <f t="shared" si="44"/>
        <v>0</v>
      </c>
      <c r="AE59" s="11">
        <f t="shared" si="45"/>
        <v>0</v>
      </c>
      <c r="AF59" s="11">
        <f t="shared" si="46"/>
        <v>0</v>
      </c>
      <c r="AG59" s="11">
        <f t="shared" si="47"/>
        <v>0</v>
      </c>
      <c r="AH59" s="11">
        <f t="shared" si="48"/>
        <v>0</v>
      </c>
      <c r="AI59" s="11">
        <f t="shared" si="49"/>
        <v>0</v>
      </c>
      <c r="AJ59" s="11">
        <f t="shared" si="50"/>
        <v>0</v>
      </c>
      <c r="AK59" s="11">
        <f t="shared" si="51"/>
        <v>0</v>
      </c>
      <c r="AL59" s="11">
        <f t="shared" si="52"/>
        <v>0</v>
      </c>
      <c r="AM59" s="11">
        <f t="shared" si="53"/>
        <v>0</v>
      </c>
      <c r="AN59" s="11"/>
      <c r="AO59" s="1" t="str">
        <f t="shared" si="65"/>
        <v/>
      </c>
      <c r="AP59" s="49"/>
      <c r="AQ59" s="49"/>
      <c r="AR59" s="49"/>
      <c r="AS59" s="49"/>
      <c r="AT59" s="49"/>
      <c r="AU59" s="49"/>
      <c r="AV59" s="49"/>
      <c r="AW59" s="49"/>
      <c r="AX59" s="49"/>
      <c r="AY59" s="34">
        <f t="shared" si="54"/>
        <v>0</v>
      </c>
      <c r="AZ59" s="34"/>
      <c r="BA59" s="38">
        <f t="shared" si="66"/>
        <v>0</v>
      </c>
      <c r="BB59" s="38">
        <f t="shared" si="67"/>
        <v>0</v>
      </c>
      <c r="BC59" s="38">
        <f t="shared" si="68"/>
        <v>0</v>
      </c>
      <c r="BD59" s="38">
        <f t="shared" si="69"/>
        <v>0</v>
      </c>
      <c r="BE59" s="38">
        <f t="shared" si="70"/>
        <v>0</v>
      </c>
      <c r="BF59" s="38">
        <f t="shared" si="71"/>
        <v>0</v>
      </c>
      <c r="BG59" s="38">
        <f t="shared" si="72"/>
        <v>0</v>
      </c>
      <c r="BH59" s="38">
        <f t="shared" si="73"/>
        <v>0</v>
      </c>
      <c r="BI59" s="38">
        <f t="shared" si="74"/>
        <v>0</v>
      </c>
      <c r="BJ59" s="38">
        <f t="shared" si="59"/>
        <v>0</v>
      </c>
      <c r="BK59" s="39">
        <f t="shared" si="75"/>
        <v>0</v>
      </c>
      <c r="BL59" s="39">
        <f t="shared" si="76"/>
        <v>0</v>
      </c>
      <c r="BM59" s="39">
        <f t="shared" si="77"/>
        <v>0</v>
      </c>
      <c r="BN59" s="39">
        <f t="shared" si="78"/>
        <v>0</v>
      </c>
      <c r="BO59" s="39">
        <f t="shared" si="79"/>
        <v>0</v>
      </c>
      <c r="BP59" s="39">
        <f t="shared" si="80"/>
        <v>0</v>
      </c>
      <c r="BQ59" s="39">
        <f t="shared" si="81"/>
        <v>0</v>
      </c>
      <c r="BR59" s="39">
        <f t="shared" si="82"/>
        <v>0</v>
      </c>
      <c r="BS59" s="39">
        <f t="shared" si="83"/>
        <v>0</v>
      </c>
      <c r="BT59" s="39">
        <f t="shared" si="60"/>
        <v>0</v>
      </c>
      <c r="BU59" s="39">
        <f t="shared" si="84"/>
        <v>0</v>
      </c>
      <c r="BV59" s="39">
        <f t="shared" si="85"/>
        <v>0</v>
      </c>
      <c r="BW59" s="39">
        <f t="shared" si="86"/>
        <v>0</v>
      </c>
      <c r="BX59" s="39">
        <f t="shared" si="87"/>
        <v>0</v>
      </c>
      <c r="BY59" s="39">
        <f t="shared" si="88"/>
        <v>0</v>
      </c>
      <c r="BZ59" s="39">
        <f t="shared" si="89"/>
        <v>0</v>
      </c>
      <c r="CA59" s="39">
        <f t="shared" si="90"/>
        <v>0</v>
      </c>
      <c r="CB59" s="39">
        <f t="shared" si="91"/>
        <v>0</v>
      </c>
      <c r="CC59" s="39">
        <f t="shared" si="92"/>
        <v>0</v>
      </c>
      <c r="CD59" s="39">
        <f t="shared" si="61"/>
        <v>0</v>
      </c>
      <c r="CE59" s="39" t="str">
        <f t="shared" si="93"/>
        <v/>
      </c>
      <c r="CF59" s="39" t="str">
        <f t="shared" si="94"/>
        <v/>
      </c>
      <c r="CG59" s="39" t="str">
        <f t="shared" si="95"/>
        <v/>
      </c>
      <c r="CH59" s="39" t="str">
        <f t="shared" si="96"/>
        <v/>
      </c>
      <c r="CI59" s="39" t="str">
        <f t="shared" si="97"/>
        <v/>
      </c>
      <c r="CJ59" s="39" t="str">
        <f t="shared" si="98"/>
        <v/>
      </c>
      <c r="CK59" s="39" t="str">
        <f t="shared" si="99"/>
        <v/>
      </c>
      <c r="CL59" s="39" t="str">
        <f t="shared" si="100"/>
        <v/>
      </c>
      <c r="CM59" s="39" t="str">
        <f t="shared" si="101"/>
        <v/>
      </c>
      <c r="CN59" s="39" t="str">
        <f>IF($F59="Gross Revenue",BJ59,IF($F59="Net of COGP",#REF!,IF($F59="Area",BT59,IF($F59="Equally",CD59,""))))</f>
        <v/>
      </c>
    </row>
    <row r="60" spans="2:92">
      <c r="B60" s="96"/>
      <c r="C60" s="96"/>
      <c r="D60" s="97"/>
      <c r="E60" s="99"/>
      <c r="F60" s="203"/>
      <c r="G60" s="98"/>
      <c r="H60" s="200">
        <f t="shared" si="62"/>
        <v>0</v>
      </c>
      <c r="I60" s="134">
        <f t="shared" si="57"/>
        <v>0</v>
      </c>
      <c r="J60" s="44">
        <f t="shared" si="63"/>
        <v>0</v>
      </c>
      <c r="K60" s="134">
        <f t="shared" si="58"/>
        <v>0</v>
      </c>
      <c r="L60" s="100"/>
      <c r="M60" s="100"/>
      <c r="N60" s="100"/>
      <c r="O60" s="100"/>
      <c r="P60" s="100"/>
      <c r="Q60" s="100"/>
      <c r="R60" s="100"/>
      <c r="S60" s="100"/>
      <c r="T60" s="100"/>
      <c r="U60" s="100"/>
      <c r="V60" s="100"/>
      <c r="W60" s="100"/>
      <c r="AA60" s="1">
        <f t="shared" si="64"/>
        <v>0</v>
      </c>
      <c r="AB60" s="11">
        <f t="shared" si="42"/>
        <v>0</v>
      </c>
      <c r="AC60" s="11">
        <f t="shared" si="43"/>
        <v>0</v>
      </c>
      <c r="AD60" s="11">
        <f t="shared" si="44"/>
        <v>0</v>
      </c>
      <c r="AE60" s="11">
        <f t="shared" si="45"/>
        <v>0</v>
      </c>
      <c r="AF60" s="11">
        <f t="shared" si="46"/>
        <v>0</v>
      </c>
      <c r="AG60" s="11">
        <f t="shared" si="47"/>
        <v>0</v>
      </c>
      <c r="AH60" s="11">
        <f t="shared" si="48"/>
        <v>0</v>
      </c>
      <c r="AI60" s="11">
        <f t="shared" si="49"/>
        <v>0</v>
      </c>
      <c r="AJ60" s="11">
        <f t="shared" si="50"/>
        <v>0</v>
      </c>
      <c r="AK60" s="11">
        <f t="shared" si="51"/>
        <v>0</v>
      </c>
      <c r="AL60" s="11">
        <f t="shared" si="52"/>
        <v>0</v>
      </c>
      <c r="AM60" s="11">
        <f t="shared" si="53"/>
        <v>0</v>
      </c>
      <c r="AN60" s="11"/>
      <c r="AO60" s="1" t="str">
        <f t="shared" si="65"/>
        <v/>
      </c>
      <c r="AP60" s="49"/>
      <c r="AQ60" s="49"/>
      <c r="AR60" s="49"/>
      <c r="AS60" s="49"/>
      <c r="AT60" s="49"/>
      <c r="AU60" s="49"/>
      <c r="AV60" s="49"/>
      <c r="AW60" s="49"/>
      <c r="AX60" s="49"/>
      <c r="AY60" s="34">
        <f t="shared" si="54"/>
        <v>0</v>
      </c>
      <c r="AZ60" s="34"/>
      <c r="BA60" s="38">
        <f t="shared" si="66"/>
        <v>0</v>
      </c>
      <c r="BB60" s="38">
        <f t="shared" si="67"/>
        <v>0</v>
      </c>
      <c r="BC60" s="38">
        <f t="shared" si="68"/>
        <v>0</v>
      </c>
      <c r="BD60" s="38">
        <f t="shared" si="69"/>
        <v>0</v>
      </c>
      <c r="BE60" s="38">
        <f t="shared" si="70"/>
        <v>0</v>
      </c>
      <c r="BF60" s="38">
        <f t="shared" si="71"/>
        <v>0</v>
      </c>
      <c r="BG60" s="38">
        <f t="shared" si="72"/>
        <v>0</v>
      </c>
      <c r="BH60" s="38">
        <f t="shared" si="73"/>
        <v>0</v>
      </c>
      <c r="BI60" s="38">
        <f t="shared" si="74"/>
        <v>0</v>
      </c>
      <c r="BJ60" s="38">
        <f t="shared" si="59"/>
        <v>0</v>
      </c>
      <c r="BK60" s="39">
        <f t="shared" si="75"/>
        <v>0</v>
      </c>
      <c r="BL60" s="39">
        <f t="shared" si="76"/>
        <v>0</v>
      </c>
      <c r="BM60" s="39">
        <f t="shared" si="77"/>
        <v>0</v>
      </c>
      <c r="BN60" s="39">
        <f t="shared" si="78"/>
        <v>0</v>
      </c>
      <c r="BO60" s="39">
        <f t="shared" si="79"/>
        <v>0</v>
      </c>
      <c r="BP60" s="39">
        <f t="shared" si="80"/>
        <v>0</v>
      </c>
      <c r="BQ60" s="39">
        <f t="shared" si="81"/>
        <v>0</v>
      </c>
      <c r="BR60" s="39">
        <f t="shared" si="82"/>
        <v>0</v>
      </c>
      <c r="BS60" s="39">
        <f t="shared" si="83"/>
        <v>0</v>
      </c>
      <c r="BT60" s="39">
        <f t="shared" si="60"/>
        <v>0</v>
      </c>
      <c r="BU60" s="39">
        <f t="shared" si="84"/>
        <v>0</v>
      </c>
      <c r="BV60" s="39">
        <f t="shared" si="85"/>
        <v>0</v>
      </c>
      <c r="BW60" s="39">
        <f t="shared" si="86"/>
        <v>0</v>
      </c>
      <c r="BX60" s="39">
        <f t="shared" si="87"/>
        <v>0</v>
      </c>
      <c r="BY60" s="39">
        <f t="shared" si="88"/>
        <v>0</v>
      </c>
      <c r="BZ60" s="39">
        <f t="shared" si="89"/>
        <v>0</v>
      </c>
      <c r="CA60" s="39">
        <f t="shared" si="90"/>
        <v>0</v>
      </c>
      <c r="CB60" s="39">
        <f t="shared" si="91"/>
        <v>0</v>
      </c>
      <c r="CC60" s="39">
        <f t="shared" si="92"/>
        <v>0</v>
      </c>
      <c r="CD60" s="39">
        <f t="shared" si="61"/>
        <v>0</v>
      </c>
      <c r="CE60" s="39" t="str">
        <f t="shared" si="93"/>
        <v/>
      </c>
      <c r="CF60" s="39" t="str">
        <f t="shared" si="94"/>
        <v/>
      </c>
      <c r="CG60" s="39" t="str">
        <f t="shared" si="95"/>
        <v/>
      </c>
      <c r="CH60" s="39" t="str">
        <f t="shared" si="96"/>
        <v/>
      </c>
      <c r="CI60" s="39" t="str">
        <f t="shared" si="97"/>
        <v/>
      </c>
      <c r="CJ60" s="39" t="str">
        <f t="shared" si="98"/>
        <v/>
      </c>
      <c r="CK60" s="39" t="str">
        <f t="shared" si="99"/>
        <v/>
      </c>
      <c r="CL60" s="39" t="str">
        <f t="shared" si="100"/>
        <v/>
      </c>
      <c r="CM60" s="39" t="str">
        <f t="shared" si="101"/>
        <v/>
      </c>
      <c r="CN60" s="39" t="str">
        <f>IF($F60="Gross Revenue",BJ60,IF($F60="Net of COGP",#REF!,IF($F60="Area",BT60,IF($F60="Equally",CD60,""))))</f>
        <v/>
      </c>
    </row>
    <row r="61" spans="2:92">
      <c r="B61" s="96"/>
      <c r="C61" s="96"/>
      <c r="D61" s="97"/>
      <c r="E61" s="99"/>
      <c r="F61" s="203"/>
      <c r="G61" s="98"/>
      <c r="H61" s="200">
        <f t="shared" si="62"/>
        <v>0</v>
      </c>
      <c r="I61" s="134">
        <f t="shared" si="57"/>
        <v>0</v>
      </c>
      <c r="J61" s="44">
        <f t="shared" si="63"/>
        <v>0</v>
      </c>
      <c r="K61" s="134">
        <f t="shared" si="58"/>
        <v>0</v>
      </c>
      <c r="L61" s="100"/>
      <c r="M61" s="100"/>
      <c r="N61" s="100"/>
      <c r="O61" s="100"/>
      <c r="P61" s="100"/>
      <c r="Q61" s="100"/>
      <c r="R61" s="100"/>
      <c r="S61" s="100"/>
      <c r="T61" s="100"/>
      <c r="U61" s="100"/>
      <c r="V61" s="100"/>
      <c r="W61" s="100"/>
      <c r="AA61" s="1">
        <f t="shared" si="64"/>
        <v>0</v>
      </c>
      <c r="AB61" s="11">
        <f t="shared" si="42"/>
        <v>0</v>
      </c>
      <c r="AC61" s="11">
        <f t="shared" si="43"/>
        <v>0</v>
      </c>
      <c r="AD61" s="11">
        <f t="shared" si="44"/>
        <v>0</v>
      </c>
      <c r="AE61" s="11">
        <f t="shared" si="45"/>
        <v>0</v>
      </c>
      <c r="AF61" s="11">
        <f t="shared" si="46"/>
        <v>0</v>
      </c>
      <c r="AG61" s="11">
        <f t="shared" si="47"/>
        <v>0</v>
      </c>
      <c r="AH61" s="11">
        <f t="shared" si="48"/>
        <v>0</v>
      </c>
      <c r="AI61" s="11">
        <f t="shared" si="49"/>
        <v>0</v>
      </c>
      <c r="AJ61" s="11">
        <f t="shared" si="50"/>
        <v>0</v>
      </c>
      <c r="AK61" s="11">
        <f t="shared" si="51"/>
        <v>0</v>
      </c>
      <c r="AL61" s="11">
        <f t="shared" si="52"/>
        <v>0</v>
      </c>
      <c r="AM61" s="11">
        <f t="shared" si="53"/>
        <v>0</v>
      </c>
      <c r="AN61" s="11"/>
      <c r="AO61" s="1" t="str">
        <f t="shared" si="65"/>
        <v/>
      </c>
      <c r="AP61" s="49"/>
      <c r="AQ61" s="49"/>
      <c r="AR61" s="49"/>
      <c r="AS61" s="49"/>
      <c r="AT61" s="49"/>
      <c r="AU61" s="49"/>
      <c r="AV61" s="49"/>
      <c r="AW61" s="49"/>
      <c r="AX61" s="49"/>
      <c r="AY61" s="34">
        <f t="shared" si="54"/>
        <v>0</v>
      </c>
      <c r="AZ61" s="34"/>
      <c r="BA61" s="38">
        <f t="shared" si="66"/>
        <v>0</v>
      </c>
      <c r="BB61" s="38">
        <f t="shared" si="67"/>
        <v>0</v>
      </c>
      <c r="BC61" s="38">
        <f t="shared" si="68"/>
        <v>0</v>
      </c>
      <c r="BD61" s="38">
        <f t="shared" si="69"/>
        <v>0</v>
      </c>
      <c r="BE61" s="38">
        <f t="shared" si="70"/>
        <v>0</v>
      </c>
      <c r="BF61" s="38">
        <f t="shared" si="71"/>
        <v>0</v>
      </c>
      <c r="BG61" s="38">
        <f t="shared" si="72"/>
        <v>0</v>
      </c>
      <c r="BH61" s="38">
        <f t="shared" si="73"/>
        <v>0</v>
      </c>
      <c r="BI61" s="38">
        <f t="shared" si="74"/>
        <v>0</v>
      </c>
      <c r="BJ61" s="38">
        <f t="shared" si="59"/>
        <v>0</v>
      </c>
      <c r="BK61" s="39">
        <f t="shared" si="75"/>
        <v>0</v>
      </c>
      <c r="BL61" s="39">
        <f t="shared" si="76"/>
        <v>0</v>
      </c>
      <c r="BM61" s="39">
        <f t="shared" si="77"/>
        <v>0</v>
      </c>
      <c r="BN61" s="39">
        <f t="shared" si="78"/>
        <v>0</v>
      </c>
      <c r="BO61" s="39">
        <f t="shared" si="79"/>
        <v>0</v>
      </c>
      <c r="BP61" s="39">
        <f t="shared" si="80"/>
        <v>0</v>
      </c>
      <c r="BQ61" s="39">
        <f t="shared" si="81"/>
        <v>0</v>
      </c>
      <c r="BR61" s="39">
        <f t="shared" si="82"/>
        <v>0</v>
      </c>
      <c r="BS61" s="39">
        <f t="shared" si="83"/>
        <v>0</v>
      </c>
      <c r="BT61" s="39">
        <f t="shared" si="60"/>
        <v>0</v>
      </c>
      <c r="BU61" s="39">
        <f t="shared" si="84"/>
        <v>0</v>
      </c>
      <c r="BV61" s="39">
        <f t="shared" si="85"/>
        <v>0</v>
      </c>
      <c r="BW61" s="39">
        <f t="shared" si="86"/>
        <v>0</v>
      </c>
      <c r="BX61" s="39">
        <f t="shared" si="87"/>
        <v>0</v>
      </c>
      <c r="BY61" s="39">
        <f t="shared" si="88"/>
        <v>0</v>
      </c>
      <c r="BZ61" s="39">
        <f t="shared" si="89"/>
        <v>0</v>
      </c>
      <c r="CA61" s="39">
        <f t="shared" si="90"/>
        <v>0</v>
      </c>
      <c r="CB61" s="39">
        <f t="shared" si="91"/>
        <v>0</v>
      </c>
      <c r="CC61" s="39">
        <f t="shared" si="92"/>
        <v>0</v>
      </c>
      <c r="CD61" s="39">
        <f t="shared" si="61"/>
        <v>0</v>
      </c>
      <c r="CE61" s="39" t="str">
        <f t="shared" si="93"/>
        <v/>
      </c>
      <c r="CF61" s="39" t="str">
        <f t="shared" si="94"/>
        <v/>
      </c>
      <c r="CG61" s="39" t="str">
        <f t="shared" si="95"/>
        <v/>
      </c>
      <c r="CH61" s="39" t="str">
        <f t="shared" si="96"/>
        <v/>
      </c>
      <c r="CI61" s="39" t="str">
        <f t="shared" si="97"/>
        <v/>
      </c>
      <c r="CJ61" s="39" t="str">
        <f t="shared" si="98"/>
        <v/>
      </c>
      <c r="CK61" s="39" t="str">
        <f t="shared" si="99"/>
        <v/>
      </c>
      <c r="CL61" s="39" t="str">
        <f t="shared" si="100"/>
        <v/>
      </c>
      <c r="CM61" s="39" t="str">
        <f t="shared" si="101"/>
        <v/>
      </c>
      <c r="CN61" s="39" t="str">
        <f>IF($F61="Gross Revenue",BJ61,IF($F61="Net of COGP",#REF!,IF($F61="Area",BT61,IF($F61="Equally",CD61,""))))</f>
        <v/>
      </c>
    </row>
    <row r="62" spans="2:92">
      <c r="B62" s="96"/>
      <c r="C62" s="96"/>
      <c r="D62" s="97"/>
      <c r="E62" s="99"/>
      <c r="F62" s="203"/>
      <c r="G62" s="98"/>
      <c r="H62" s="200">
        <f t="shared" si="62"/>
        <v>0</v>
      </c>
      <c r="I62" s="134">
        <f t="shared" si="57"/>
        <v>0</v>
      </c>
      <c r="J62" s="44">
        <f t="shared" si="63"/>
        <v>0</v>
      </c>
      <c r="K62" s="134">
        <f t="shared" si="58"/>
        <v>0</v>
      </c>
      <c r="L62" s="100"/>
      <c r="M62" s="100"/>
      <c r="N62" s="100"/>
      <c r="O62" s="100"/>
      <c r="P62" s="100"/>
      <c r="Q62" s="100"/>
      <c r="R62" s="100"/>
      <c r="S62" s="100"/>
      <c r="T62" s="100"/>
      <c r="U62" s="100"/>
      <c r="V62" s="100"/>
      <c r="W62" s="100"/>
      <c r="AA62" s="1">
        <f t="shared" si="64"/>
        <v>0</v>
      </c>
      <c r="AB62" s="11">
        <f t="shared" si="42"/>
        <v>0</v>
      </c>
      <c r="AC62" s="11">
        <f t="shared" si="43"/>
        <v>0</v>
      </c>
      <c r="AD62" s="11">
        <f t="shared" si="44"/>
        <v>0</v>
      </c>
      <c r="AE62" s="11">
        <f t="shared" si="45"/>
        <v>0</v>
      </c>
      <c r="AF62" s="11">
        <f t="shared" si="46"/>
        <v>0</v>
      </c>
      <c r="AG62" s="11">
        <f t="shared" si="47"/>
        <v>0</v>
      </c>
      <c r="AH62" s="11">
        <f t="shared" si="48"/>
        <v>0</v>
      </c>
      <c r="AI62" s="11">
        <f t="shared" si="49"/>
        <v>0</v>
      </c>
      <c r="AJ62" s="11">
        <f t="shared" si="50"/>
        <v>0</v>
      </c>
      <c r="AK62" s="11">
        <f t="shared" si="51"/>
        <v>0</v>
      </c>
      <c r="AL62" s="11">
        <f t="shared" si="52"/>
        <v>0</v>
      </c>
      <c r="AM62" s="11">
        <f t="shared" si="53"/>
        <v>0</v>
      </c>
      <c r="AN62" s="11"/>
      <c r="AO62" s="1" t="str">
        <f t="shared" si="65"/>
        <v/>
      </c>
      <c r="AP62" s="49"/>
      <c r="AQ62" s="49"/>
      <c r="AR62" s="49"/>
      <c r="AS62" s="49"/>
      <c r="AT62" s="49"/>
      <c r="AU62" s="49"/>
      <c r="AV62" s="49"/>
      <c r="AW62" s="49"/>
      <c r="AX62" s="49"/>
      <c r="AY62" s="34">
        <f t="shared" si="54"/>
        <v>0</v>
      </c>
      <c r="AZ62" s="34"/>
      <c r="BA62" s="38">
        <f t="shared" si="66"/>
        <v>0</v>
      </c>
      <c r="BB62" s="38">
        <f t="shared" si="67"/>
        <v>0</v>
      </c>
      <c r="BC62" s="38">
        <f t="shared" si="68"/>
        <v>0</v>
      </c>
      <c r="BD62" s="38">
        <f t="shared" si="69"/>
        <v>0</v>
      </c>
      <c r="BE62" s="38">
        <f t="shared" si="70"/>
        <v>0</v>
      </c>
      <c r="BF62" s="38">
        <f t="shared" si="71"/>
        <v>0</v>
      </c>
      <c r="BG62" s="38">
        <f t="shared" si="72"/>
        <v>0</v>
      </c>
      <c r="BH62" s="38">
        <f t="shared" si="73"/>
        <v>0</v>
      </c>
      <c r="BI62" s="38">
        <f t="shared" si="74"/>
        <v>0</v>
      </c>
      <c r="BJ62" s="38">
        <f t="shared" si="59"/>
        <v>0</v>
      </c>
      <c r="BK62" s="39">
        <f t="shared" si="75"/>
        <v>0</v>
      </c>
      <c r="BL62" s="39">
        <f t="shared" si="76"/>
        <v>0</v>
      </c>
      <c r="BM62" s="39">
        <f t="shared" si="77"/>
        <v>0</v>
      </c>
      <c r="BN62" s="39">
        <f t="shared" si="78"/>
        <v>0</v>
      </c>
      <c r="BO62" s="39">
        <f t="shared" si="79"/>
        <v>0</v>
      </c>
      <c r="BP62" s="39">
        <f t="shared" si="80"/>
        <v>0</v>
      </c>
      <c r="BQ62" s="39">
        <f t="shared" si="81"/>
        <v>0</v>
      </c>
      <c r="BR62" s="39">
        <f t="shared" si="82"/>
        <v>0</v>
      </c>
      <c r="BS62" s="39">
        <f t="shared" si="83"/>
        <v>0</v>
      </c>
      <c r="BT62" s="39">
        <f t="shared" si="60"/>
        <v>0</v>
      </c>
      <c r="BU62" s="39">
        <f t="shared" si="84"/>
        <v>0</v>
      </c>
      <c r="BV62" s="39">
        <f t="shared" si="85"/>
        <v>0</v>
      </c>
      <c r="BW62" s="39">
        <f t="shared" si="86"/>
        <v>0</v>
      </c>
      <c r="BX62" s="39">
        <f t="shared" si="87"/>
        <v>0</v>
      </c>
      <c r="BY62" s="39">
        <f t="shared" si="88"/>
        <v>0</v>
      </c>
      <c r="BZ62" s="39">
        <f t="shared" si="89"/>
        <v>0</v>
      </c>
      <c r="CA62" s="39">
        <f t="shared" si="90"/>
        <v>0</v>
      </c>
      <c r="CB62" s="39">
        <f t="shared" si="91"/>
        <v>0</v>
      </c>
      <c r="CC62" s="39">
        <f t="shared" si="92"/>
        <v>0</v>
      </c>
      <c r="CD62" s="39">
        <f t="shared" si="61"/>
        <v>0</v>
      </c>
      <c r="CE62" s="39" t="str">
        <f t="shared" si="93"/>
        <v/>
      </c>
      <c r="CF62" s="39" t="str">
        <f t="shared" si="94"/>
        <v/>
      </c>
      <c r="CG62" s="39" t="str">
        <f t="shared" si="95"/>
        <v/>
      </c>
      <c r="CH62" s="39" t="str">
        <f t="shared" si="96"/>
        <v/>
      </c>
      <c r="CI62" s="39" t="str">
        <f t="shared" si="97"/>
        <v/>
      </c>
      <c r="CJ62" s="39" t="str">
        <f t="shared" si="98"/>
        <v/>
      </c>
      <c r="CK62" s="39" t="str">
        <f t="shared" si="99"/>
        <v/>
      </c>
      <c r="CL62" s="39" t="str">
        <f t="shared" si="100"/>
        <v/>
      </c>
      <c r="CM62" s="39" t="str">
        <f t="shared" si="101"/>
        <v/>
      </c>
      <c r="CN62" s="39" t="str">
        <f>IF($F62="Gross Revenue",BJ62,IF($F62="Net of COGP",#REF!,IF($F62="Area",BT62,IF($F62="Equally",CD62,""))))</f>
        <v/>
      </c>
    </row>
    <row r="63" spans="2:92">
      <c r="B63" s="96"/>
      <c r="C63" s="96"/>
      <c r="D63" s="97"/>
      <c r="E63" s="99"/>
      <c r="F63" s="203"/>
      <c r="G63" s="98"/>
      <c r="H63" s="200">
        <f t="shared" si="62"/>
        <v>0</v>
      </c>
      <c r="I63" s="134">
        <f t="shared" si="57"/>
        <v>0</v>
      </c>
      <c r="J63" s="44">
        <f t="shared" si="63"/>
        <v>0</v>
      </c>
      <c r="K63" s="134">
        <f t="shared" si="58"/>
        <v>0</v>
      </c>
      <c r="L63" s="100"/>
      <c r="M63" s="100"/>
      <c r="N63" s="100"/>
      <c r="O63" s="100"/>
      <c r="P63" s="100"/>
      <c r="Q63" s="100"/>
      <c r="R63" s="100"/>
      <c r="S63" s="100"/>
      <c r="T63" s="100"/>
      <c r="U63" s="100"/>
      <c r="V63" s="100"/>
      <c r="W63" s="100"/>
      <c r="AA63" s="1">
        <f t="shared" si="64"/>
        <v>0</v>
      </c>
      <c r="AB63" s="11">
        <f t="shared" si="42"/>
        <v>0</v>
      </c>
      <c r="AC63" s="11">
        <f t="shared" si="43"/>
        <v>0</v>
      </c>
      <c r="AD63" s="11">
        <f t="shared" si="44"/>
        <v>0</v>
      </c>
      <c r="AE63" s="11">
        <f t="shared" si="45"/>
        <v>0</v>
      </c>
      <c r="AF63" s="11">
        <f t="shared" si="46"/>
        <v>0</v>
      </c>
      <c r="AG63" s="11">
        <f t="shared" si="47"/>
        <v>0</v>
      </c>
      <c r="AH63" s="11">
        <f t="shared" si="48"/>
        <v>0</v>
      </c>
      <c r="AI63" s="11">
        <f t="shared" si="49"/>
        <v>0</v>
      </c>
      <c r="AJ63" s="11">
        <f t="shared" si="50"/>
        <v>0</v>
      </c>
      <c r="AK63" s="11">
        <f t="shared" si="51"/>
        <v>0</v>
      </c>
      <c r="AL63" s="11">
        <f t="shared" si="52"/>
        <v>0</v>
      </c>
      <c r="AM63" s="11">
        <f t="shared" si="53"/>
        <v>0</v>
      </c>
      <c r="AN63" s="11"/>
      <c r="AO63" s="1" t="str">
        <f t="shared" si="65"/>
        <v/>
      </c>
      <c r="AP63" s="49"/>
      <c r="AQ63" s="49"/>
      <c r="AR63" s="49"/>
      <c r="AS63" s="49"/>
      <c r="AT63" s="49"/>
      <c r="AU63" s="49"/>
      <c r="AV63" s="49"/>
      <c r="AW63" s="49"/>
      <c r="AX63" s="49"/>
      <c r="AY63" s="34">
        <f t="shared" si="54"/>
        <v>0</v>
      </c>
      <c r="AZ63" s="34"/>
      <c r="BA63" s="38">
        <f t="shared" si="66"/>
        <v>0</v>
      </c>
      <c r="BB63" s="38">
        <f t="shared" si="67"/>
        <v>0</v>
      </c>
      <c r="BC63" s="38">
        <f t="shared" si="68"/>
        <v>0</v>
      </c>
      <c r="BD63" s="38">
        <f t="shared" si="69"/>
        <v>0</v>
      </c>
      <c r="BE63" s="38">
        <f t="shared" si="70"/>
        <v>0</v>
      </c>
      <c r="BF63" s="38">
        <f t="shared" si="71"/>
        <v>0</v>
      </c>
      <c r="BG63" s="38">
        <f t="shared" si="72"/>
        <v>0</v>
      </c>
      <c r="BH63" s="38">
        <f t="shared" si="73"/>
        <v>0</v>
      </c>
      <c r="BI63" s="38">
        <f t="shared" si="74"/>
        <v>0</v>
      </c>
      <c r="BJ63" s="38">
        <f t="shared" si="59"/>
        <v>0</v>
      </c>
      <c r="BK63" s="39">
        <f t="shared" si="75"/>
        <v>0</v>
      </c>
      <c r="BL63" s="39">
        <f t="shared" si="76"/>
        <v>0</v>
      </c>
      <c r="BM63" s="39">
        <f t="shared" si="77"/>
        <v>0</v>
      </c>
      <c r="BN63" s="39">
        <f t="shared" si="78"/>
        <v>0</v>
      </c>
      <c r="BO63" s="39">
        <f t="shared" si="79"/>
        <v>0</v>
      </c>
      <c r="BP63" s="39">
        <f t="shared" si="80"/>
        <v>0</v>
      </c>
      <c r="BQ63" s="39">
        <f t="shared" si="81"/>
        <v>0</v>
      </c>
      <c r="BR63" s="39">
        <f t="shared" si="82"/>
        <v>0</v>
      </c>
      <c r="BS63" s="39">
        <f t="shared" si="83"/>
        <v>0</v>
      </c>
      <c r="BT63" s="39">
        <f t="shared" si="60"/>
        <v>0</v>
      </c>
      <c r="BU63" s="39">
        <f t="shared" si="84"/>
        <v>0</v>
      </c>
      <c r="BV63" s="39">
        <f t="shared" si="85"/>
        <v>0</v>
      </c>
      <c r="BW63" s="39">
        <f t="shared" si="86"/>
        <v>0</v>
      </c>
      <c r="BX63" s="39">
        <f t="shared" si="87"/>
        <v>0</v>
      </c>
      <c r="BY63" s="39">
        <f t="shared" si="88"/>
        <v>0</v>
      </c>
      <c r="BZ63" s="39">
        <f t="shared" si="89"/>
        <v>0</v>
      </c>
      <c r="CA63" s="39">
        <f t="shared" si="90"/>
        <v>0</v>
      </c>
      <c r="CB63" s="39">
        <f t="shared" si="91"/>
        <v>0</v>
      </c>
      <c r="CC63" s="39">
        <f t="shared" si="92"/>
        <v>0</v>
      </c>
      <c r="CD63" s="39">
        <f t="shared" si="61"/>
        <v>0</v>
      </c>
      <c r="CE63" s="39" t="str">
        <f t="shared" si="93"/>
        <v/>
      </c>
      <c r="CF63" s="39" t="str">
        <f t="shared" si="94"/>
        <v/>
      </c>
      <c r="CG63" s="39" t="str">
        <f t="shared" si="95"/>
        <v/>
      </c>
      <c r="CH63" s="39" t="str">
        <f t="shared" si="96"/>
        <v/>
      </c>
      <c r="CI63" s="39" t="str">
        <f t="shared" si="97"/>
        <v/>
      </c>
      <c r="CJ63" s="39" t="str">
        <f t="shared" si="98"/>
        <v/>
      </c>
      <c r="CK63" s="39" t="str">
        <f t="shared" si="99"/>
        <v/>
      </c>
      <c r="CL63" s="39" t="str">
        <f t="shared" si="100"/>
        <v/>
      </c>
      <c r="CM63" s="39" t="str">
        <f t="shared" si="101"/>
        <v/>
      </c>
      <c r="CN63" s="39" t="str">
        <f>IF($F63="Gross Revenue",BJ63,IF($F63="Net of COGP",#REF!,IF($F63="Area",BT63,IF($F63="Equally",CD63,""))))</f>
        <v/>
      </c>
    </row>
    <row r="64" spans="2:92">
      <c r="B64" s="96"/>
      <c r="C64" s="96"/>
      <c r="D64" s="97"/>
      <c r="E64" s="99"/>
      <c r="F64" s="203"/>
      <c r="G64" s="98"/>
      <c r="H64" s="200">
        <f t="shared" si="62"/>
        <v>0</v>
      </c>
      <c r="I64" s="134">
        <f t="shared" si="57"/>
        <v>0</v>
      </c>
      <c r="J64" s="44">
        <f t="shared" si="63"/>
        <v>0</v>
      </c>
      <c r="K64" s="134">
        <f t="shared" si="58"/>
        <v>0</v>
      </c>
      <c r="L64" s="100"/>
      <c r="M64" s="100"/>
      <c r="N64" s="100"/>
      <c r="O64" s="100"/>
      <c r="P64" s="100"/>
      <c r="Q64" s="100"/>
      <c r="R64" s="100"/>
      <c r="S64" s="100"/>
      <c r="T64" s="100"/>
      <c r="U64" s="100"/>
      <c r="V64" s="100"/>
      <c r="W64" s="100"/>
      <c r="AA64" s="1">
        <f t="shared" si="64"/>
        <v>0</v>
      </c>
      <c r="AB64" s="11">
        <f t="shared" si="42"/>
        <v>0</v>
      </c>
      <c r="AC64" s="11">
        <f t="shared" si="43"/>
        <v>0</v>
      </c>
      <c r="AD64" s="11">
        <f t="shared" si="44"/>
        <v>0</v>
      </c>
      <c r="AE64" s="11">
        <f t="shared" si="45"/>
        <v>0</v>
      </c>
      <c r="AF64" s="11">
        <f t="shared" si="46"/>
        <v>0</v>
      </c>
      <c r="AG64" s="11">
        <f t="shared" si="47"/>
        <v>0</v>
      </c>
      <c r="AH64" s="11">
        <f t="shared" si="48"/>
        <v>0</v>
      </c>
      <c r="AI64" s="11">
        <f t="shared" si="49"/>
        <v>0</v>
      </c>
      <c r="AJ64" s="11">
        <f t="shared" si="50"/>
        <v>0</v>
      </c>
      <c r="AK64" s="11">
        <f t="shared" si="51"/>
        <v>0</v>
      </c>
      <c r="AL64" s="11">
        <f t="shared" si="52"/>
        <v>0</v>
      </c>
      <c r="AM64" s="11">
        <f t="shared" si="53"/>
        <v>0</v>
      </c>
      <c r="AN64" s="11"/>
      <c r="AO64" s="1" t="str">
        <f t="shared" si="65"/>
        <v/>
      </c>
      <c r="AP64" s="49"/>
      <c r="AQ64" s="49"/>
      <c r="AR64" s="49"/>
      <c r="AS64" s="49"/>
      <c r="AT64" s="49"/>
      <c r="AU64" s="49"/>
      <c r="AV64" s="49"/>
      <c r="AW64" s="49"/>
      <c r="AX64" s="49"/>
      <c r="AY64" s="34">
        <f t="shared" si="54"/>
        <v>0</v>
      </c>
      <c r="AZ64" s="34"/>
      <c r="BA64" s="38">
        <f t="shared" si="66"/>
        <v>0</v>
      </c>
      <c r="BB64" s="38">
        <f t="shared" si="67"/>
        <v>0</v>
      </c>
      <c r="BC64" s="38">
        <f t="shared" si="68"/>
        <v>0</v>
      </c>
      <c r="BD64" s="38">
        <f t="shared" si="69"/>
        <v>0</v>
      </c>
      <c r="BE64" s="38">
        <f t="shared" si="70"/>
        <v>0</v>
      </c>
      <c r="BF64" s="38">
        <f t="shared" si="71"/>
        <v>0</v>
      </c>
      <c r="BG64" s="38">
        <f t="shared" si="72"/>
        <v>0</v>
      </c>
      <c r="BH64" s="38">
        <f t="shared" si="73"/>
        <v>0</v>
      </c>
      <c r="BI64" s="38">
        <f t="shared" si="74"/>
        <v>0</v>
      </c>
      <c r="BJ64" s="38">
        <f t="shared" si="59"/>
        <v>0</v>
      </c>
      <c r="BK64" s="39">
        <f t="shared" si="75"/>
        <v>0</v>
      </c>
      <c r="BL64" s="39">
        <f t="shared" si="76"/>
        <v>0</v>
      </c>
      <c r="BM64" s="39">
        <f t="shared" si="77"/>
        <v>0</v>
      </c>
      <c r="BN64" s="39">
        <f t="shared" si="78"/>
        <v>0</v>
      </c>
      <c r="BO64" s="39">
        <f t="shared" si="79"/>
        <v>0</v>
      </c>
      <c r="BP64" s="39">
        <f t="shared" si="80"/>
        <v>0</v>
      </c>
      <c r="BQ64" s="39">
        <f t="shared" si="81"/>
        <v>0</v>
      </c>
      <c r="BR64" s="39">
        <f t="shared" si="82"/>
        <v>0</v>
      </c>
      <c r="BS64" s="39">
        <f t="shared" si="83"/>
        <v>0</v>
      </c>
      <c r="BT64" s="39">
        <f t="shared" si="60"/>
        <v>0</v>
      </c>
      <c r="BU64" s="39">
        <f t="shared" si="84"/>
        <v>0</v>
      </c>
      <c r="BV64" s="39">
        <f t="shared" si="85"/>
        <v>0</v>
      </c>
      <c r="BW64" s="39">
        <f t="shared" si="86"/>
        <v>0</v>
      </c>
      <c r="BX64" s="39">
        <f t="shared" si="87"/>
        <v>0</v>
      </c>
      <c r="BY64" s="39">
        <f t="shared" si="88"/>
        <v>0</v>
      </c>
      <c r="BZ64" s="39">
        <f t="shared" si="89"/>
        <v>0</v>
      </c>
      <c r="CA64" s="39">
        <f t="shared" si="90"/>
        <v>0</v>
      </c>
      <c r="CB64" s="39">
        <f t="shared" si="91"/>
        <v>0</v>
      </c>
      <c r="CC64" s="39">
        <f t="shared" si="92"/>
        <v>0</v>
      </c>
      <c r="CD64" s="39">
        <f t="shared" si="61"/>
        <v>0</v>
      </c>
      <c r="CE64" s="39" t="str">
        <f t="shared" si="93"/>
        <v/>
      </c>
      <c r="CF64" s="39" t="str">
        <f t="shared" si="94"/>
        <v/>
      </c>
      <c r="CG64" s="39" t="str">
        <f t="shared" si="95"/>
        <v/>
      </c>
      <c r="CH64" s="39" t="str">
        <f t="shared" si="96"/>
        <v/>
      </c>
      <c r="CI64" s="39" t="str">
        <f t="shared" si="97"/>
        <v/>
      </c>
      <c r="CJ64" s="39" t="str">
        <f t="shared" si="98"/>
        <v/>
      </c>
      <c r="CK64" s="39" t="str">
        <f t="shared" si="99"/>
        <v/>
      </c>
      <c r="CL64" s="39" t="str">
        <f t="shared" si="100"/>
        <v/>
      </c>
      <c r="CM64" s="39" t="str">
        <f t="shared" si="101"/>
        <v/>
      </c>
      <c r="CN64" s="39" t="str">
        <f>IF($F64="Gross Revenue",BJ64,IF($F64="Net of COGP",#REF!,IF($F64="Area",BT64,IF($F64="Equally",CD64,""))))</f>
        <v/>
      </c>
    </row>
    <row r="65" spans="2:92">
      <c r="B65" s="96"/>
      <c r="C65" s="96"/>
      <c r="D65" s="97"/>
      <c r="E65" s="99"/>
      <c r="F65" s="203"/>
      <c r="G65" s="98"/>
      <c r="H65" s="200">
        <f t="shared" si="62"/>
        <v>0</v>
      </c>
      <c r="I65" s="134">
        <f t="shared" si="57"/>
        <v>0</v>
      </c>
      <c r="J65" s="44">
        <f t="shared" si="63"/>
        <v>0</v>
      </c>
      <c r="K65" s="134">
        <f t="shared" si="58"/>
        <v>0</v>
      </c>
      <c r="L65" s="100"/>
      <c r="M65" s="100"/>
      <c r="N65" s="100"/>
      <c r="O65" s="100"/>
      <c r="P65" s="100"/>
      <c r="Q65" s="100"/>
      <c r="R65" s="100"/>
      <c r="S65" s="100"/>
      <c r="T65" s="100"/>
      <c r="U65" s="100"/>
      <c r="V65" s="100"/>
      <c r="W65" s="100"/>
      <c r="AA65" s="1">
        <f t="shared" si="64"/>
        <v>0</v>
      </c>
      <c r="AB65" s="11">
        <f t="shared" si="42"/>
        <v>0</v>
      </c>
      <c r="AC65" s="11">
        <f t="shared" si="43"/>
        <v>0</v>
      </c>
      <c r="AD65" s="11">
        <f t="shared" si="44"/>
        <v>0</v>
      </c>
      <c r="AE65" s="11">
        <f t="shared" si="45"/>
        <v>0</v>
      </c>
      <c r="AF65" s="11">
        <f t="shared" si="46"/>
        <v>0</v>
      </c>
      <c r="AG65" s="11">
        <f t="shared" si="47"/>
        <v>0</v>
      </c>
      <c r="AH65" s="11">
        <f t="shared" si="48"/>
        <v>0</v>
      </c>
      <c r="AI65" s="11">
        <f t="shared" si="49"/>
        <v>0</v>
      </c>
      <c r="AJ65" s="11">
        <f t="shared" si="50"/>
        <v>0</v>
      </c>
      <c r="AK65" s="11">
        <f t="shared" si="51"/>
        <v>0</v>
      </c>
      <c r="AL65" s="11">
        <f t="shared" si="52"/>
        <v>0</v>
      </c>
      <c r="AM65" s="11">
        <f t="shared" si="53"/>
        <v>0</v>
      </c>
      <c r="AN65" s="11"/>
      <c r="AO65" s="1" t="str">
        <f t="shared" si="65"/>
        <v/>
      </c>
      <c r="AP65" s="49"/>
      <c r="AQ65" s="49"/>
      <c r="AR65" s="49"/>
      <c r="AS65" s="49"/>
      <c r="AT65" s="49"/>
      <c r="AU65" s="49"/>
      <c r="AV65" s="49"/>
      <c r="AW65" s="49"/>
      <c r="AX65" s="49"/>
      <c r="AY65" s="34">
        <f t="shared" si="54"/>
        <v>0</v>
      </c>
      <c r="AZ65" s="34"/>
      <c r="BA65" s="38">
        <f t="shared" si="66"/>
        <v>0</v>
      </c>
      <c r="BB65" s="38">
        <f t="shared" si="67"/>
        <v>0</v>
      </c>
      <c r="BC65" s="38">
        <f t="shared" si="68"/>
        <v>0</v>
      </c>
      <c r="BD65" s="38">
        <f t="shared" si="69"/>
        <v>0</v>
      </c>
      <c r="BE65" s="38">
        <f t="shared" si="70"/>
        <v>0</v>
      </c>
      <c r="BF65" s="38">
        <f t="shared" si="71"/>
        <v>0</v>
      </c>
      <c r="BG65" s="38">
        <f t="shared" si="72"/>
        <v>0</v>
      </c>
      <c r="BH65" s="38">
        <f t="shared" si="73"/>
        <v>0</v>
      </c>
      <c r="BI65" s="38">
        <f t="shared" si="74"/>
        <v>0</v>
      </c>
      <c r="BJ65" s="38">
        <f t="shared" si="59"/>
        <v>0</v>
      </c>
      <c r="BK65" s="39">
        <f t="shared" si="75"/>
        <v>0</v>
      </c>
      <c r="BL65" s="39">
        <f t="shared" si="76"/>
        <v>0</v>
      </c>
      <c r="BM65" s="39">
        <f t="shared" si="77"/>
        <v>0</v>
      </c>
      <c r="BN65" s="39">
        <f t="shared" si="78"/>
        <v>0</v>
      </c>
      <c r="BO65" s="39">
        <f t="shared" si="79"/>
        <v>0</v>
      </c>
      <c r="BP65" s="39">
        <f t="shared" si="80"/>
        <v>0</v>
      </c>
      <c r="BQ65" s="39">
        <f t="shared" si="81"/>
        <v>0</v>
      </c>
      <c r="BR65" s="39">
        <f t="shared" si="82"/>
        <v>0</v>
      </c>
      <c r="BS65" s="39">
        <f t="shared" si="83"/>
        <v>0</v>
      </c>
      <c r="BT65" s="39">
        <f t="shared" si="60"/>
        <v>0</v>
      </c>
      <c r="BU65" s="39">
        <f t="shared" si="84"/>
        <v>0</v>
      </c>
      <c r="BV65" s="39">
        <f t="shared" si="85"/>
        <v>0</v>
      </c>
      <c r="BW65" s="39">
        <f t="shared" si="86"/>
        <v>0</v>
      </c>
      <c r="BX65" s="39">
        <f t="shared" si="87"/>
        <v>0</v>
      </c>
      <c r="BY65" s="39">
        <f t="shared" si="88"/>
        <v>0</v>
      </c>
      <c r="BZ65" s="39">
        <f t="shared" si="89"/>
        <v>0</v>
      </c>
      <c r="CA65" s="39">
        <f t="shared" si="90"/>
        <v>0</v>
      </c>
      <c r="CB65" s="39">
        <f t="shared" si="91"/>
        <v>0</v>
      </c>
      <c r="CC65" s="39">
        <f t="shared" si="92"/>
        <v>0</v>
      </c>
      <c r="CD65" s="39">
        <f t="shared" si="61"/>
        <v>0</v>
      </c>
      <c r="CE65" s="39" t="str">
        <f t="shared" si="93"/>
        <v/>
      </c>
      <c r="CF65" s="39" t="str">
        <f t="shared" si="94"/>
        <v/>
      </c>
      <c r="CG65" s="39" t="str">
        <f t="shared" si="95"/>
        <v/>
      </c>
      <c r="CH65" s="39" t="str">
        <f t="shared" si="96"/>
        <v/>
      </c>
      <c r="CI65" s="39" t="str">
        <f t="shared" si="97"/>
        <v/>
      </c>
      <c r="CJ65" s="39" t="str">
        <f t="shared" si="98"/>
        <v/>
      </c>
      <c r="CK65" s="39" t="str">
        <f t="shared" si="99"/>
        <v/>
      </c>
      <c r="CL65" s="39" t="str">
        <f t="shared" si="100"/>
        <v/>
      </c>
      <c r="CM65" s="39" t="str">
        <f t="shared" si="101"/>
        <v/>
      </c>
      <c r="CN65" s="39" t="str">
        <f>IF($F65="Gross Revenue",BJ65,IF($F65="Net of COGP",#REF!,IF($F65="Area",BT65,IF($F65="Equally",CD65,""))))</f>
        <v/>
      </c>
    </row>
    <row r="66" spans="2:92">
      <c r="B66" s="96"/>
      <c r="C66" s="96"/>
      <c r="D66" s="97"/>
      <c r="E66" s="99"/>
      <c r="F66" s="203"/>
      <c r="G66" s="98"/>
      <c r="H66" s="200">
        <f t="shared" si="62"/>
        <v>0</v>
      </c>
      <c r="I66" s="134">
        <f t="shared" si="57"/>
        <v>0</v>
      </c>
      <c r="J66" s="44">
        <f t="shared" si="63"/>
        <v>0</v>
      </c>
      <c r="K66" s="134">
        <f t="shared" si="58"/>
        <v>0</v>
      </c>
      <c r="L66" s="100"/>
      <c r="M66" s="100"/>
      <c r="N66" s="100"/>
      <c r="O66" s="100"/>
      <c r="P66" s="100"/>
      <c r="Q66" s="100"/>
      <c r="R66" s="100"/>
      <c r="S66" s="100"/>
      <c r="T66" s="100"/>
      <c r="U66" s="100"/>
      <c r="V66" s="100"/>
      <c r="W66" s="100"/>
      <c r="AA66" s="1">
        <f t="shared" si="64"/>
        <v>0</v>
      </c>
      <c r="AB66" s="11">
        <f t="shared" si="42"/>
        <v>0</v>
      </c>
      <c r="AC66" s="11">
        <f t="shared" si="43"/>
        <v>0</v>
      </c>
      <c r="AD66" s="11">
        <f t="shared" si="44"/>
        <v>0</v>
      </c>
      <c r="AE66" s="11">
        <f t="shared" si="45"/>
        <v>0</v>
      </c>
      <c r="AF66" s="11">
        <f t="shared" si="46"/>
        <v>0</v>
      </c>
      <c r="AG66" s="11">
        <f t="shared" si="47"/>
        <v>0</v>
      </c>
      <c r="AH66" s="11">
        <f t="shared" si="48"/>
        <v>0</v>
      </c>
      <c r="AI66" s="11">
        <f t="shared" si="49"/>
        <v>0</v>
      </c>
      <c r="AJ66" s="11">
        <f t="shared" si="50"/>
        <v>0</v>
      </c>
      <c r="AK66" s="11">
        <f t="shared" si="51"/>
        <v>0</v>
      </c>
      <c r="AL66" s="11">
        <f t="shared" si="52"/>
        <v>0</v>
      </c>
      <c r="AM66" s="11">
        <f t="shared" si="53"/>
        <v>0</v>
      </c>
      <c r="AN66" s="11"/>
      <c r="AO66" s="1" t="str">
        <f t="shared" si="65"/>
        <v/>
      </c>
      <c r="AP66" s="49"/>
      <c r="AQ66" s="49"/>
      <c r="AR66" s="49"/>
      <c r="AS66" s="49"/>
      <c r="AT66" s="49"/>
      <c r="AU66" s="49"/>
      <c r="AV66" s="49"/>
      <c r="AW66" s="49"/>
      <c r="AX66" s="49"/>
      <c r="AY66" s="34">
        <f t="shared" si="54"/>
        <v>0</v>
      </c>
      <c r="AZ66" s="34"/>
      <c r="BA66" s="38">
        <f t="shared" si="66"/>
        <v>0</v>
      </c>
      <c r="BB66" s="38">
        <f t="shared" si="67"/>
        <v>0</v>
      </c>
      <c r="BC66" s="38">
        <f t="shared" si="68"/>
        <v>0</v>
      </c>
      <c r="BD66" s="38">
        <f t="shared" si="69"/>
        <v>0</v>
      </c>
      <c r="BE66" s="38">
        <f t="shared" si="70"/>
        <v>0</v>
      </c>
      <c r="BF66" s="38">
        <f t="shared" si="71"/>
        <v>0</v>
      </c>
      <c r="BG66" s="38">
        <f t="shared" si="72"/>
        <v>0</v>
      </c>
      <c r="BH66" s="38">
        <f t="shared" si="73"/>
        <v>0</v>
      </c>
      <c r="BI66" s="38">
        <f t="shared" si="74"/>
        <v>0</v>
      </c>
      <c r="BJ66" s="38">
        <f t="shared" si="59"/>
        <v>0</v>
      </c>
      <c r="BK66" s="39">
        <f t="shared" si="75"/>
        <v>0</v>
      </c>
      <c r="BL66" s="39">
        <f t="shared" si="76"/>
        <v>0</v>
      </c>
      <c r="BM66" s="39">
        <f t="shared" si="77"/>
        <v>0</v>
      </c>
      <c r="BN66" s="39">
        <f t="shared" si="78"/>
        <v>0</v>
      </c>
      <c r="BO66" s="39">
        <f t="shared" si="79"/>
        <v>0</v>
      </c>
      <c r="BP66" s="39">
        <f t="shared" si="80"/>
        <v>0</v>
      </c>
      <c r="BQ66" s="39">
        <f t="shared" si="81"/>
        <v>0</v>
      </c>
      <c r="BR66" s="39">
        <f t="shared" si="82"/>
        <v>0</v>
      </c>
      <c r="BS66" s="39">
        <f t="shared" si="83"/>
        <v>0</v>
      </c>
      <c r="BT66" s="39">
        <f t="shared" si="60"/>
        <v>0</v>
      </c>
      <c r="BU66" s="39">
        <f t="shared" si="84"/>
        <v>0</v>
      </c>
      <c r="BV66" s="39">
        <f t="shared" si="85"/>
        <v>0</v>
      </c>
      <c r="BW66" s="39">
        <f t="shared" si="86"/>
        <v>0</v>
      </c>
      <c r="BX66" s="39">
        <f t="shared" si="87"/>
        <v>0</v>
      </c>
      <c r="BY66" s="39">
        <f t="shared" si="88"/>
        <v>0</v>
      </c>
      <c r="BZ66" s="39">
        <f t="shared" si="89"/>
        <v>0</v>
      </c>
      <c r="CA66" s="39">
        <f t="shared" si="90"/>
        <v>0</v>
      </c>
      <c r="CB66" s="39">
        <f t="shared" si="91"/>
        <v>0</v>
      </c>
      <c r="CC66" s="39">
        <f t="shared" si="92"/>
        <v>0</v>
      </c>
      <c r="CD66" s="39">
        <f t="shared" si="61"/>
        <v>0</v>
      </c>
      <c r="CE66" s="39" t="str">
        <f t="shared" si="93"/>
        <v/>
      </c>
      <c r="CF66" s="39" t="str">
        <f t="shared" si="94"/>
        <v/>
      </c>
      <c r="CG66" s="39" t="str">
        <f t="shared" si="95"/>
        <v/>
      </c>
      <c r="CH66" s="39" t="str">
        <f t="shared" si="96"/>
        <v/>
      </c>
      <c r="CI66" s="39" t="str">
        <f t="shared" si="97"/>
        <v/>
      </c>
      <c r="CJ66" s="39" t="str">
        <f t="shared" si="98"/>
        <v/>
      </c>
      <c r="CK66" s="39" t="str">
        <f t="shared" si="99"/>
        <v/>
      </c>
      <c r="CL66" s="39" t="str">
        <f t="shared" si="100"/>
        <v/>
      </c>
      <c r="CM66" s="39" t="str">
        <f t="shared" si="101"/>
        <v/>
      </c>
      <c r="CN66" s="39" t="str">
        <f>IF($F66="Gross Revenue",BJ66,IF($F66="Net of COGP",#REF!,IF($F66="Area",BT66,IF($F66="Equally",CD66,""))))</f>
        <v/>
      </c>
    </row>
    <row r="67" spans="2:92">
      <c r="B67" s="96"/>
      <c r="C67" s="96"/>
      <c r="D67" s="97"/>
      <c r="E67" s="99"/>
      <c r="F67" s="203"/>
      <c r="G67" s="98"/>
      <c r="H67" s="200">
        <f t="shared" si="62"/>
        <v>0</v>
      </c>
      <c r="I67" s="134">
        <f t="shared" si="57"/>
        <v>0</v>
      </c>
      <c r="J67" s="44">
        <f t="shared" si="63"/>
        <v>0</v>
      </c>
      <c r="K67" s="134">
        <f t="shared" si="58"/>
        <v>0</v>
      </c>
      <c r="L67" s="100"/>
      <c r="M67" s="100"/>
      <c r="N67" s="100"/>
      <c r="O67" s="100"/>
      <c r="P67" s="100"/>
      <c r="Q67" s="100"/>
      <c r="R67" s="100"/>
      <c r="S67" s="100"/>
      <c r="T67" s="100"/>
      <c r="U67" s="100"/>
      <c r="V67" s="100"/>
      <c r="W67" s="100"/>
      <c r="AA67" s="1">
        <f t="shared" si="64"/>
        <v>0</v>
      </c>
      <c r="AB67" s="11">
        <f t="shared" si="42"/>
        <v>0</v>
      </c>
      <c r="AC67" s="11">
        <f t="shared" si="43"/>
        <v>0</v>
      </c>
      <c r="AD67" s="11">
        <f t="shared" si="44"/>
        <v>0</v>
      </c>
      <c r="AE67" s="11">
        <f t="shared" si="45"/>
        <v>0</v>
      </c>
      <c r="AF67" s="11">
        <f t="shared" si="46"/>
        <v>0</v>
      </c>
      <c r="AG67" s="11">
        <f t="shared" si="47"/>
        <v>0</v>
      </c>
      <c r="AH67" s="11">
        <f t="shared" si="48"/>
        <v>0</v>
      </c>
      <c r="AI67" s="11">
        <f t="shared" si="49"/>
        <v>0</v>
      </c>
      <c r="AJ67" s="11">
        <f t="shared" si="50"/>
        <v>0</v>
      </c>
      <c r="AK67" s="11">
        <f t="shared" si="51"/>
        <v>0</v>
      </c>
      <c r="AL67" s="11">
        <f t="shared" si="52"/>
        <v>0</v>
      </c>
      <c r="AM67" s="11">
        <f t="shared" si="53"/>
        <v>0</v>
      </c>
      <c r="AN67" s="11"/>
      <c r="AO67" s="1" t="str">
        <f t="shared" si="65"/>
        <v/>
      </c>
      <c r="AP67" s="49"/>
      <c r="AQ67" s="49"/>
      <c r="AR67" s="49"/>
      <c r="AS67" s="49"/>
      <c r="AT67" s="49"/>
      <c r="AU67" s="49"/>
      <c r="AV67" s="49"/>
      <c r="AW67" s="49"/>
      <c r="AX67" s="49"/>
      <c r="AY67" s="34">
        <f t="shared" si="54"/>
        <v>0</v>
      </c>
      <c r="AZ67" s="34"/>
      <c r="BA67" s="38">
        <f t="shared" si="66"/>
        <v>0</v>
      </c>
      <c r="BB67" s="38">
        <f t="shared" si="67"/>
        <v>0</v>
      </c>
      <c r="BC67" s="38">
        <f t="shared" si="68"/>
        <v>0</v>
      </c>
      <c r="BD67" s="38">
        <f t="shared" si="69"/>
        <v>0</v>
      </c>
      <c r="BE67" s="38">
        <f t="shared" si="70"/>
        <v>0</v>
      </c>
      <c r="BF67" s="38">
        <f t="shared" si="71"/>
        <v>0</v>
      </c>
      <c r="BG67" s="38">
        <f t="shared" si="72"/>
        <v>0</v>
      </c>
      <c r="BH67" s="38">
        <f t="shared" si="73"/>
        <v>0</v>
      </c>
      <c r="BI67" s="38">
        <f t="shared" si="74"/>
        <v>0</v>
      </c>
      <c r="BJ67" s="38">
        <f t="shared" si="59"/>
        <v>0</v>
      </c>
      <c r="BK67" s="39">
        <f t="shared" si="75"/>
        <v>0</v>
      </c>
      <c r="BL67" s="39">
        <f t="shared" si="76"/>
        <v>0</v>
      </c>
      <c r="BM67" s="39">
        <f t="shared" si="77"/>
        <v>0</v>
      </c>
      <c r="BN67" s="39">
        <f t="shared" si="78"/>
        <v>0</v>
      </c>
      <c r="BO67" s="39">
        <f t="shared" si="79"/>
        <v>0</v>
      </c>
      <c r="BP67" s="39">
        <f t="shared" si="80"/>
        <v>0</v>
      </c>
      <c r="BQ67" s="39">
        <f t="shared" si="81"/>
        <v>0</v>
      </c>
      <c r="BR67" s="39">
        <f t="shared" si="82"/>
        <v>0</v>
      </c>
      <c r="BS67" s="39">
        <f t="shared" si="83"/>
        <v>0</v>
      </c>
      <c r="BT67" s="39">
        <f t="shared" si="60"/>
        <v>0</v>
      </c>
      <c r="BU67" s="39">
        <f t="shared" si="84"/>
        <v>0</v>
      </c>
      <c r="BV67" s="39">
        <f t="shared" si="85"/>
        <v>0</v>
      </c>
      <c r="BW67" s="39">
        <f t="shared" si="86"/>
        <v>0</v>
      </c>
      <c r="BX67" s="39">
        <f t="shared" si="87"/>
        <v>0</v>
      </c>
      <c r="BY67" s="39">
        <f t="shared" si="88"/>
        <v>0</v>
      </c>
      <c r="BZ67" s="39">
        <f t="shared" si="89"/>
        <v>0</v>
      </c>
      <c r="CA67" s="39">
        <f t="shared" si="90"/>
        <v>0</v>
      </c>
      <c r="CB67" s="39">
        <f t="shared" si="91"/>
        <v>0</v>
      </c>
      <c r="CC67" s="39">
        <f t="shared" si="92"/>
        <v>0</v>
      </c>
      <c r="CD67" s="39">
        <f t="shared" si="61"/>
        <v>0</v>
      </c>
      <c r="CE67" s="39" t="str">
        <f t="shared" si="93"/>
        <v/>
      </c>
      <c r="CF67" s="39" t="str">
        <f t="shared" si="94"/>
        <v/>
      </c>
      <c r="CG67" s="39" t="str">
        <f t="shared" si="95"/>
        <v/>
      </c>
      <c r="CH67" s="39" t="str">
        <f t="shared" si="96"/>
        <v/>
      </c>
      <c r="CI67" s="39" t="str">
        <f t="shared" si="97"/>
        <v/>
      </c>
      <c r="CJ67" s="39" t="str">
        <f t="shared" si="98"/>
        <v/>
      </c>
      <c r="CK67" s="39" t="str">
        <f t="shared" si="99"/>
        <v/>
      </c>
      <c r="CL67" s="39" t="str">
        <f t="shared" si="100"/>
        <v/>
      </c>
      <c r="CM67" s="39" t="str">
        <f t="shared" si="101"/>
        <v/>
      </c>
      <c r="CN67" s="39" t="str">
        <f>IF($F67="Gross Revenue",BJ67,IF($F67="Net of COGP",#REF!,IF($F67="Area",BT67,IF($F67="Equally",CD67,""))))</f>
        <v/>
      </c>
    </row>
    <row r="68" spans="2:92">
      <c r="B68" s="96"/>
      <c r="C68" s="96"/>
      <c r="D68" s="97"/>
      <c r="E68" s="99"/>
      <c r="F68" s="203"/>
      <c r="G68" s="98"/>
      <c r="H68" s="200">
        <f t="shared" ref="H68:H104" si="102">D68*IF(E68="Annual",1,IF(E68="Monthly",12,IF(E68="Weekly",52,IF(E68="Hourly",C68*52,0))))</f>
        <v>0</v>
      </c>
      <c r="I68" s="134">
        <f t="shared" si="57"/>
        <v>0</v>
      </c>
      <c r="J68" s="44">
        <f t="shared" ref="J68:J104" si="103">H68*($CQ$4+$CQ$5)+IF($CS$6&gt;$CQ$6*H68,$CQ$6*H68,$CS$6)+IF($CS$7&gt;$CQ$7*H68,$CQ$7*H68,$CS$7)</f>
        <v>0</v>
      </c>
      <c r="K68" s="134">
        <f t="shared" si="58"/>
        <v>0</v>
      </c>
      <c r="L68" s="100"/>
      <c r="M68" s="100"/>
      <c r="N68" s="100"/>
      <c r="O68" s="100"/>
      <c r="P68" s="100"/>
      <c r="Q68" s="100"/>
      <c r="R68" s="100"/>
      <c r="S68" s="100"/>
      <c r="T68" s="100"/>
      <c r="U68" s="100"/>
      <c r="V68" s="100"/>
      <c r="W68" s="100"/>
      <c r="AA68" s="1">
        <f t="shared" ref="AA68:AA103" si="104">B68</f>
        <v>0</v>
      </c>
      <c r="AB68" s="11">
        <f t="shared" si="42"/>
        <v>0</v>
      </c>
      <c r="AC68" s="11">
        <f t="shared" si="43"/>
        <v>0</v>
      </c>
      <c r="AD68" s="11">
        <f t="shared" si="44"/>
        <v>0</v>
      </c>
      <c r="AE68" s="11">
        <f t="shared" si="45"/>
        <v>0</v>
      </c>
      <c r="AF68" s="11">
        <f t="shared" si="46"/>
        <v>0</v>
      </c>
      <c r="AG68" s="11">
        <f t="shared" si="47"/>
        <v>0</v>
      </c>
      <c r="AH68" s="11">
        <f t="shared" si="48"/>
        <v>0</v>
      </c>
      <c r="AI68" s="11">
        <f t="shared" si="49"/>
        <v>0</v>
      </c>
      <c r="AJ68" s="11">
        <f t="shared" si="50"/>
        <v>0</v>
      </c>
      <c r="AK68" s="11">
        <f t="shared" si="51"/>
        <v>0</v>
      </c>
      <c r="AL68" s="11">
        <f t="shared" si="52"/>
        <v>0</v>
      </c>
      <c r="AM68" s="11">
        <f t="shared" si="53"/>
        <v>0</v>
      </c>
      <c r="AN68" s="11"/>
      <c r="AO68" s="1" t="str">
        <f t="shared" ref="AO68:AO103" si="105">IF(B68=0,"",B68)</f>
        <v/>
      </c>
      <c r="AP68" s="49"/>
      <c r="AQ68" s="49"/>
      <c r="AR68" s="49"/>
      <c r="AS68" s="49"/>
      <c r="AT68" s="49"/>
      <c r="AU68" s="49"/>
      <c r="AV68" s="49"/>
      <c r="AW68" s="49"/>
      <c r="AX68" s="49"/>
      <c r="AY68" s="34">
        <f t="shared" si="54"/>
        <v>0</v>
      </c>
      <c r="AZ68" s="34"/>
      <c r="BA68" s="38">
        <f t="shared" ref="BA68:BA104" si="106">IFERROR(IF(AP68&gt;0,AP68,(1-$AY68)*(GroceryGross/(GroceryGross+IF($AQ68&gt;0,0,ProduceGross)+IF($AR68&gt;0,0,MeatGross)+IF($AS68&gt;0,0,DairyGross)+IF($AT68&gt;0,0,BakeryGross)+IF($AU68&gt;0,0,DeliGross)+IF($AV68&gt;0,0,PersonalGross)+IF($AW68&gt;0,0,NonGroceryGross)+IF($AX68&gt;0,0,SpareGross)))),0)</f>
        <v>0</v>
      </c>
      <c r="BB68" s="38">
        <f t="shared" ref="BB68:BB104" si="107">IFERROR(IF(AQ68&gt;0,AQ68,(1-$AY68)*(ProduceGross/(ProduceGross+IF($AP68&gt;0,0,GroceryGross)+IF($AR68&gt;0,0,MeatGross)+IF($AS68&gt;0,0,DairyGross)+IF($AT68&gt;0,0,BakeryGross)+IF($AU68&gt;0,0,DeliGross)+IF($AV68&gt;0,0,PersonalGross)+IF($AW68&gt;0,0,NonGroceryGross)+IF($AX68&gt;0,0,SpareGross)))),0)</f>
        <v>0</v>
      </c>
      <c r="BC68" s="38">
        <f t="shared" ref="BC68:BC104" si="108">IFERROR(IF(AR68&gt;0,AR68,(1-$AY68)*(MeatGross/(MeatGross+IF($AQ68&gt;0,0,ProduceGross)+IF($AP68&gt;0,0,GroceryGross)+IF($AS68&gt;0,0,DairyGross)+IF($AT68&gt;0,0,BakeryGross)+IF($AU68&gt;0,0,DeliGross)+IF($AV68&gt;0,0,PersonalGross)+IF($AW68&gt;0,0,NonGroceryGross)+IF($AX68&gt;0,0,SpareGross)))),0)</f>
        <v>0</v>
      </c>
      <c r="BD68" s="38">
        <f t="shared" ref="BD68:BD104" si="109">IFERROR(IF(AS68&gt;0,AS68,(1-$AY68)*(DairyGross/(DairyGross+IF($AQ68&gt;0,0,ProduceGross)+IF($AR68&gt;0,0,MeatGross)+IF($AP68&gt;0,0,GroceryGross)+IF($AT68&gt;0,0,BakeryGross)+IF($AU68&gt;0,0,DeliGross)+IF($AV68&gt;0,0,PersonalGross)+IF($AW68&gt;0,0,NonGroceryGross)+IF($AX68&gt;0,0,SpareGross)))),0)</f>
        <v>0</v>
      </c>
      <c r="BE68" s="38">
        <f t="shared" ref="BE68:BE104" si="110">IFERROR(IF(AT68&gt;0,AT68,(1-$AY68)*(BakeryGross/(BakeryGross+IF($AQ68&gt;0,0,ProduceGross)+IF($AR68&gt;0,0,MeatGross)+IF($AS68&gt;0,0,DairyGross)+IF($AP68&gt;0,0,GroceryGross)+IF($AU68&gt;0,0,DeliGross)+IF($AV68&gt;0,0,PersonalGross)+IF($AW68&gt;0,0,NonGroceryGross)+IF($AX68&gt;0,0,SpareGross)))),0)</f>
        <v>0</v>
      </c>
      <c r="BF68" s="38">
        <f t="shared" ref="BF68:BF104" si="111">IFERROR(IF(AU68&gt;0,AU68,(1-$AY68)*(DeliGross/(DeliGross+IF($AQ68&gt;0,0,ProduceGross)+IF($AR68&gt;0,0,MeatGross)+IF($AS68&gt;0,0,DairyGross)+IF($AT68&gt;0,0,BakeryGross)+IF($AP68&gt;0,0,GroceryGross)+IF($AV68&gt;0,0,PersonalGross)+IF($AW68&gt;0,0,NonGroceryGross)+IF($AX68&gt;0,0,SpareGross)))),0)</f>
        <v>0</v>
      </c>
      <c r="BG68" s="38">
        <f t="shared" ref="BG68:BG104" si="112">IFERROR(IF(AV68&gt;0,AV68,(1-$AY68)*(PersonalGross/(PersonalGross+IF($AQ68&gt;0,0,ProduceGross)+IF($AR68&gt;0,0,MeatGross)+IF($AS68&gt;0,0,DairyGross)+IF($AT68&gt;0,0,BakeryGross)+IF($AU68&gt;0,0,DeliGross)+IF($AP68&gt;0,0,GroceryGross)+IF($AW68&gt;0,0,NonGroceryGross)+IF($AX68&gt;0,0,SpareGross)))),0)</f>
        <v>0</v>
      </c>
      <c r="BH68" s="38">
        <f t="shared" ref="BH68:BH104" si="113">IFERROR(IF(AW68&gt;0,AW68,(1-$AY68)*(NonGroceryGross/(NonGroceryGross+IF($AQ68&gt;0,0,ProduceGross)+IF($AR68&gt;0,0,MeatGross)+IF($AS68&gt;0,0,DairyGross)+IF($AT68&gt;0,0,BakeryGross)+IF($AU68&gt;0,0,DeliGross)+IF($AV68&gt;0,0,PersonalGross)+IF($AP68&gt;0,0,GroceryGross)+IF($AX68&gt;0,0,SpareGross)))),0)</f>
        <v>0</v>
      </c>
      <c r="BI68" s="38">
        <f t="shared" ref="BI68:BI104" si="114">IFERROR(IF(AX68&gt;0,AX68,(1-$AY68)*(SpareGross/(SpareGross+IF($AQ68&gt;0,0,ProduceGross)+IF($AR68&gt;0,0,MeatGross)+IF($AS68&gt;0,0,DairyGross)+IF($AT68&gt;0,0,BakeryGross)+IF($AU68&gt;0,0,DeliGross)+IF($AV68&gt;0,0,PersonalGross)+IF($AW68&gt;0,0,NonGroceryGross)+IF($AP68&gt;0,0,GroceryGross)))),0)</f>
        <v>0</v>
      </c>
      <c r="BJ68" s="38">
        <f t="shared" si="59"/>
        <v>0</v>
      </c>
      <c r="BK68" s="39">
        <f t="shared" ref="BK68:BK104" si="115">IFERROR(IF($AP68&gt;0,$AP68,(1-$AY68)*(GroceryArea/(GroceryArea+IF($AQ68&gt;0,0,ProduceArea)+IF($AR68&gt;0,0,MeatArea)+IF($AS68&gt;0,0,DairyArea)+IF($AT68&gt;0,0,BakeryArea)+IF($AU68&gt;0,0,DeliArea)+IF($AV68&gt;0,0,PersonalArea)+IF($AW68&gt;0,0,NonGroceryArea)+IF($AX68&gt;0,0,SpareArea)))),0)</f>
        <v>0</v>
      </c>
      <c r="BL68" s="39">
        <f t="shared" ref="BL68:BL104" si="116">IFERROR(IF($AQ68&gt;0,$AQ68,(1-$AY68)*(ProduceArea/(ProduceArea+IF($AP68&gt;0,0,GroceryArea)+IF($AR68&gt;0,0,MeatArea)+IF($AS68&gt;0,0,DairyArea)+IF($AT68&gt;0,0,BakeryArea)+IF($AU68&gt;0,0,DeliArea)+IF($AV68&gt;0,0,PersonalArea)+IF($AW68&gt;0,0,NonGroceryArea)+IF($AX68&gt;0,0,SpareArea)))),0)</f>
        <v>0</v>
      </c>
      <c r="BM68" s="39">
        <f t="shared" ref="BM68:BM104" si="117">IFERROR(IF($AR68&gt;0,$AR68,(1-$AY68)*(MeatArea/(MeatArea+IF($AP68&gt;0,0,GroceryArea)+IF($AQ68&gt;0,0,ProduceArea)+IF($AS68&gt;0,0,DairyArea)+IF($AT68&gt;0,0,BakeryArea)+IF($AU68&gt;0,0,DeliArea)+IF($AV68&gt;0,0,PersonalArea)+IF($AW68&gt;0,0,NonGroceryArea)+IF($AX68&gt;0,0,SpareArea)))),0)</f>
        <v>0</v>
      </c>
      <c r="BN68" s="39">
        <f t="shared" ref="BN68:BN104" si="118">IFERROR(IF($AS68&gt;0,$AS68,(1-$AY68)*(DairyArea/(DairyArea+IF($AP68&gt;0,0,GroceryArea)+IF($AQ68&gt;0,0,ProduceArea)+IF($AR68&gt;0,0,MeatArea)+IF($AT68&gt;0,0,BakeryArea)+IF($AU68&gt;0,0,DeliArea)+IF($AV68&gt;0,0,PersonalArea)+IF($AW68&gt;0,0,NonGroceryArea)+IF($AX68&gt;0,0,SpareArea)))),0)</f>
        <v>0</v>
      </c>
      <c r="BO68" s="39">
        <f t="shared" ref="BO68:BO104" si="119">IFERROR(IF($AT68&gt;0,$AT68,(1-$AY68)*(BakeryArea/(BakeryArea+IF($AP68&gt;0,0,GroceryArea)+IF($AQ68&gt;0,0,ProduceArea)+IF($AR68&gt;0,0,MeatArea)+IF($AS68&gt;0,0,DairyArea)+IF($AU68&gt;0,0,DeliArea)+IF($AV68&gt;0,0,PersonalArea)+IF($AW68&gt;0,0,NonGroceryArea)+IF($AX68&gt;0,0,SpareArea)))),0)</f>
        <v>0</v>
      </c>
      <c r="BP68" s="39">
        <f t="shared" ref="BP68:BP104" si="120">IFERROR(IF($AU68&gt;0,$AU68,(1-$AY68)*(DeliArea/(DeliArea+IF($AP68&gt;0,0,GroceryArea)+IF($AQ68&gt;0,0,ProduceArea)+IF($AR68&gt;0,0,MeatArea)+IF($AS68&gt;0,0,DairyArea)+IF($AT68&gt;0,0,BakeryArea)+IF($AV68&gt;0,0,PersonalArea)+IF($AW68&gt;0,0,NonGroceryArea)+IF($AY68&gt;0,0,SpareArea)))),0)</f>
        <v>0</v>
      </c>
      <c r="BQ68" s="39">
        <f t="shared" ref="BQ68:BQ104" si="121">IFERROR(IF($AV68&gt;0,$AV68,(1-$AY68)*(PersonalArea/(PersonalArea+IF($AP68&gt;0,0,GroceryArea)+IF($AQ68&gt;0,0,ProduceArea)+IF($AR68&gt;0,0,MeatArea)+IF($AS68&gt;0,0,DairyArea)+IF($AT68&gt;0,0,BakeryArea)+IF($AU68&gt;0,0,DeliArea)+IF($AW68&gt;0,0,NonGroceryArea)+IF($AX68&gt;0,0,SpareArea)))),0)</f>
        <v>0</v>
      </c>
      <c r="BR68" s="39">
        <f t="shared" ref="BR68:BR104" si="122">IFERROR(IF($AW68&gt;0,$AW68,(1-$AY68)*(NonGroceryArea/(NonGroceryArea+IF($AP68&gt;0,0,GroceryArea)+IF($AQ68&gt;0,0,ProduceArea)+IF($AR68&gt;0,0,MeatArea)+IF($AS68&gt;0,0,DairyArea)+IF($AT68&gt;0,0,BakeryArea)+IF($AU68&gt;0,0,DeliArea)+IF($AV68&gt;0,0,PersonalArea)+IF($AX68&gt;0,0,SpareArea)))),0)</f>
        <v>0</v>
      </c>
      <c r="BS68" s="39">
        <f t="shared" ref="BS68:BS104" si="123">IFERROR(IF($AX68&gt;0,$AX68,(1-$AY68)*(SpareArea/(SpareArea+IF($AP68&gt;0,0,GroceryArea)+IF($AQ68&gt;0,0,ProduceArea)+IF($AR68&gt;0,0,MeatArea)+IF($AS68&gt;0,0,DairyArea)+IF($AT68&gt;0,0,BakeryArea)+IF($AU68&gt;0,0,DeliArea)+IF($AV68&gt;0,0,PersonalArea)+IF($AW68&gt;0,0,NonGroceryArea)))),0)</f>
        <v>0</v>
      </c>
      <c r="BT68" s="39">
        <f t="shared" si="60"/>
        <v>0</v>
      </c>
      <c r="BU68" s="39">
        <f t="shared" ref="BU68:BU104" si="124">IF(ActiveSegments=0,0,IF(AP68&gt;0,AP68,(1-$AY68)*GroceryCount/(ActiveSegments-(COUNTIF($AP68:$AX68,"&gt;0")))))</f>
        <v>0</v>
      </c>
      <c r="BV68" s="39">
        <f t="shared" ref="BV68:BV104" si="125">IF(ActiveSegments=0,0,IF(AQ68&gt;0,AQ68,(1-$AY68)*ProduceCount/(ActiveSegments-(COUNTIF($AP68:$AX68,"&gt;0")))))</f>
        <v>0</v>
      </c>
      <c r="BW68" s="39">
        <f t="shared" ref="BW68:BW104" si="126">IF(ActiveSegments=0,0,IF(AR68&gt;0,AR68,(1-$AY68)*MeatCount/(ActiveSegments-(COUNTIF($AP68:$AX68,"&gt;0")))))</f>
        <v>0</v>
      </c>
      <c r="BX68" s="39">
        <f t="shared" ref="BX68:BX104" si="127">IF(ActiveSegments=0,0,IF(AS68&gt;0,AS68,(1-$AY68)*DairyCount/(ActiveSegments-(COUNTIF($AP68:$AX68,"&gt;0")))))</f>
        <v>0</v>
      </c>
      <c r="BY68" s="39">
        <f t="shared" ref="BY68:BY104" si="128">IF(ActiveSegments=0,0,IF(AT68&gt;0,AT68,(1-$AY68)*BakeryCount/(ActiveSegments-(COUNTIF($AP68:$AX68,"&gt;0")))))</f>
        <v>0</v>
      </c>
      <c r="BZ68" s="39">
        <f t="shared" ref="BZ68:BZ104" si="129">IF(ActiveSegments=0,0,IF(AU68&gt;0,AU68,(1-$AY68)*DeliCount/(ActiveSegments-(COUNTIF($AP68:$AX68,"&gt;0")))))</f>
        <v>0</v>
      </c>
      <c r="CA68" s="39">
        <f t="shared" ref="CA68:CA104" si="130">IF(ActiveSegments=0,0,IF(AV68&gt;0,AV68,(1-$AY68)*PersonalCount/(ActiveSegments-(COUNTIF($AP68:$AX68,"&gt;0")))))</f>
        <v>0</v>
      </c>
      <c r="CB68" s="39">
        <f t="shared" ref="CB68:CB104" si="131">IF(ActiveSegments=0,0,IF(AW68&gt;0,AW68,(1-$AY68)*NonGroceryCount/(ActiveSegments-(COUNTIF($AP68:$AX68,"&gt;0")))))</f>
        <v>0</v>
      </c>
      <c r="CC68" s="39">
        <f t="shared" ref="CC68:CC104" si="132">IF(ActiveSegments=0,0,IF(AX68&gt;0,AX68,(1-$AY68)*SpareCount/(ActiveSegments-(COUNTIF($AP68:$AX68,"&gt;0")))))</f>
        <v>0</v>
      </c>
      <c r="CD68" s="39">
        <f t="shared" si="61"/>
        <v>0</v>
      </c>
      <c r="CE68" s="39" t="str">
        <f t="shared" ref="CE68:CE104" si="133">IF($F68="Gross Revenue",BA68,IF($F68="Area",BK68,IF($F68="Equally",BU68,"")))</f>
        <v/>
      </c>
      <c r="CF68" s="39" t="str">
        <f t="shared" ref="CF68:CF104" si="134">IF($F68="Gross Revenue",BB68,IF($F68="Area",BL68,IF($F68="Equally",BV68,"")))</f>
        <v/>
      </c>
      <c r="CG68" s="39" t="str">
        <f t="shared" ref="CG68:CG104" si="135">IF($F68="Gross Revenue",BC68,IF($F68="Area",BM68,IF($F68="Equally",BW68,"")))</f>
        <v/>
      </c>
      <c r="CH68" s="39" t="str">
        <f t="shared" ref="CH68:CH104" si="136">IF($F68="Gross Revenue",BD68,IF($F68="Area",BN68,IF($F68="Equally",BX68,"")))</f>
        <v/>
      </c>
      <c r="CI68" s="39" t="str">
        <f t="shared" ref="CI68:CI104" si="137">IF($F68="Gross Revenue",BE68,IF($F68="Area",BO68,IF($F68="Equally",BY68,"")))</f>
        <v/>
      </c>
      <c r="CJ68" s="39" t="str">
        <f t="shared" ref="CJ68:CJ104" si="138">IF($F68="Gross Revenue",BF68,IF($F68="Area",BP68,IF($F68="Equally",BZ68,"")))</f>
        <v/>
      </c>
      <c r="CK68" s="39" t="str">
        <f t="shared" ref="CK68:CK104" si="139">IF($F68="Gross Revenue",BG68,IF($F68="Area",BQ68,IF($F68="Equally",CA68,"")))</f>
        <v/>
      </c>
      <c r="CL68" s="39" t="str">
        <f t="shared" ref="CL68:CL104" si="140">IF($F68="Gross Revenue",BH68,IF($F68="Area",BR68,IF($F68="Equally",CB68,"")))</f>
        <v/>
      </c>
      <c r="CM68" s="39" t="str">
        <f t="shared" ref="CM68:CM104" si="141">IF($F68="Gross Revenue",BI68,IF($F68="Area",BS68,IF($F68="Equally",CC68,"")))</f>
        <v/>
      </c>
      <c r="CN68" s="39" t="str">
        <f>IF($F68="Gross Revenue",BJ68,IF($F68="Net of COGP",#REF!,IF($F68="Area",BT68,IF($F68="Equally",CD68,""))))</f>
        <v/>
      </c>
    </row>
    <row r="69" spans="2:92">
      <c r="B69" s="96"/>
      <c r="C69" s="96"/>
      <c r="D69" s="97"/>
      <c r="E69" s="99"/>
      <c r="F69" s="203"/>
      <c r="G69" s="98"/>
      <c r="H69" s="200">
        <f t="shared" si="102"/>
        <v>0</v>
      </c>
      <c r="I69" s="134">
        <f t="shared" si="57"/>
        <v>0</v>
      </c>
      <c r="J69" s="44">
        <f t="shared" si="103"/>
        <v>0</v>
      </c>
      <c r="K69" s="134">
        <f t="shared" si="58"/>
        <v>0</v>
      </c>
      <c r="L69" s="100"/>
      <c r="M69" s="100"/>
      <c r="N69" s="100"/>
      <c r="O69" s="100"/>
      <c r="P69" s="100"/>
      <c r="Q69" s="100"/>
      <c r="R69" s="100"/>
      <c r="S69" s="100"/>
      <c r="T69" s="100"/>
      <c r="U69" s="100"/>
      <c r="V69" s="100"/>
      <c r="W69" s="100"/>
      <c r="AA69" s="1">
        <f t="shared" si="104"/>
        <v>0</v>
      </c>
      <c r="AB69" s="11">
        <f t="shared" ref="AB69:AB104" si="142">IF(L69="",$K69,L69*$K69)</f>
        <v>0</v>
      </c>
      <c r="AC69" s="11">
        <f t="shared" ref="AC69:AC104" si="143">IF(M69="",$K69,M69*$K69)</f>
        <v>0</v>
      </c>
      <c r="AD69" s="11">
        <f t="shared" ref="AD69:AD104" si="144">IF(N69="",$K69,N69*$K69)</f>
        <v>0</v>
      </c>
      <c r="AE69" s="11">
        <f t="shared" ref="AE69:AE104" si="145">IF(O69="",$K69,O69*$K69)</f>
        <v>0</v>
      </c>
      <c r="AF69" s="11">
        <f t="shared" ref="AF69:AF104" si="146">IF(P69="",$K69,P69*$K69)</f>
        <v>0</v>
      </c>
      <c r="AG69" s="11">
        <f t="shared" ref="AG69:AG104" si="147">IF(Q69="",$K69,Q69*$K69)</f>
        <v>0</v>
      </c>
      <c r="AH69" s="11">
        <f t="shared" ref="AH69:AH104" si="148">IF(R69="",$K69,R69*$K69)</f>
        <v>0</v>
      </c>
      <c r="AI69" s="11">
        <f t="shared" ref="AI69:AI104" si="149">IF(S69="",$K69,S69*$K69)</f>
        <v>0</v>
      </c>
      <c r="AJ69" s="11">
        <f t="shared" ref="AJ69:AJ104" si="150">IF(T69="",$K69,T69*$K69)</f>
        <v>0</v>
      </c>
      <c r="AK69" s="11">
        <f t="shared" ref="AK69:AK104" si="151">IF(U69="",$K69,U69*$K69)</f>
        <v>0</v>
      </c>
      <c r="AL69" s="11">
        <f t="shared" ref="AL69:AL104" si="152">IF(V69="",$K69,V69*$K69)</f>
        <v>0</v>
      </c>
      <c r="AM69" s="11">
        <f t="shared" ref="AM69:AM104" si="153">IF(W69="",$K69,W69*$K69)</f>
        <v>0</v>
      </c>
      <c r="AN69" s="11"/>
      <c r="AO69" s="1" t="str">
        <f t="shared" si="105"/>
        <v/>
      </c>
      <c r="AP69" s="49"/>
      <c r="AQ69" s="49"/>
      <c r="AR69" s="49"/>
      <c r="AS69" s="49"/>
      <c r="AT69" s="49"/>
      <c r="AU69" s="49"/>
      <c r="AV69" s="49"/>
      <c r="AW69" s="49"/>
      <c r="AX69" s="49"/>
      <c r="AY69" s="34">
        <f t="shared" ref="AY69:AY104" si="154">SUM(AP69:AX69)</f>
        <v>0</v>
      </c>
      <c r="AZ69" s="34"/>
      <c r="BA69" s="38">
        <f t="shared" si="106"/>
        <v>0</v>
      </c>
      <c r="BB69" s="38">
        <f t="shared" si="107"/>
        <v>0</v>
      </c>
      <c r="BC69" s="38">
        <f t="shared" si="108"/>
        <v>0</v>
      </c>
      <c r="BD69" s="38">
        <f t="shared" si="109"/>
        <v>0</v>
      </c>
      <c r="BE69" s="38">
        <f t="shared" si="110"/>
        <v>0</v>
      </c>
      <c r="BF69" s="38">
        <f t="shared" si="111"/>
        <v>0</v>
      </c>
      <c r="BG69" s="38">
        <f t="shared" si="112"/>
        <v>0</v>
      </c>
      <c r="BH69" s="38">
        <f t="shared" si="113"/>
        <v>0</v>
      </c>
      <c r="BI69" s="38">
        <f t="shared" si="114"/>
        <v>0</v>
      </c>
      <c r="BJ69" s="38">
        <f t="shared" si="59"/>
        <v>0</v>
      </c>
      <c r="BK69" s="39">
        <f t="shared" si="115"/>
        <v>0</v>
      </c>
      <c r="BL69" s="39">
        <f t="shared" si="116"/>
        <v>0</v>
      </c>
      <c r="BM69" s="39">
        <f t="shared" si="117"/>
        <v>0</v>
      </c>
      <c r="BN69" s="39">
        <f t="shared" si="118"/>
        <v>0</v>
      </c>
      <c r="BO69" s="39">
        <f t="shared" si="119"/>
        <v>0</v>
      </c>
      <c r="BP69" s="39">
        <f t="shared" si="120"/>
        <v>0</v>
      </c>
      <c r="BQ69" s="39">
        <f t="shared" si="121"/>
        <v>0</v>
      </c>
      <c r="BR69" s="39">
        <f t="shared" si="122"/>
        <v>0</v>
      </c>
      <c r="BS69" s="39">
        <f t="shared" si="123"/>
        <v>0</v>
      </c>
      <c r="BT69" s="39">
        <f t="shared" si="60"/>
        <v>0</v>
      </c>
      <c r="BU69" s="39">
        <f t="shared" si="124"/>
        <v>0</v>
      </c>
      <c r="BV69" s="39">
        <f t="shared" si="125"/>
        <v>0</v>
      </c>
      <c r="BW69" s="39">
        <f t="shared" si="126"/>
        <v>0</v>
      </c>
      <c r="BX69" s="39">
        <f t="shared" si="127"/>
        <v>0</v>
      </c>
      <c r="BY69" s="39">
        <f t="shared" si="128"/>
        <v>0</v>
      </c>
      <c r="BZ69" s="39">
        <f t="shared" si="129"/>
        <v>0</v>
      </c>
      <c r="CA69" s="39">
        <f t="shared" si="130"/>
        <v>0</v>
      </c>
      <c r="CB69" s="39">
        <f t="shared" si="131"/>
        <v>0</v>
      </c>
      <c r="CC69" s="39">
        <f t="shared" si="132"/>
        <v>0</v>
      </c>
      <c r="CD69" s="39">
        <f t="shared" si="61"/>
        <v>0</v>
      </c>
      <c r="CE69" s="39" t="str">
        <f t="shared" si="133"/>
        <v/>
      </c>
      <c r="CF69" s="39" t="str">
        <f t="shared" si="134"/>
        <v/>
      </c>
      <c r="CG69" s="39" t="str">
        <f t="shared" si="135"/>
        <v/>
      </c>
      <c r="CH69" s="39" t="str">
        <f t="shared" si="136"/>
        <v/>
      </c>
      <c r="CI69" s="39" t="str">
        <f t="shared" si="137"/>
        <v/>
      </c>
      <c r="CJ69" s="39" t="str">
        <f t="shared" si="138"/>
        <v/>
      </c>
      <c r="CK69" s="39" t="str">
        <f t="shared" si="139"/>
        <v/>
      </c>
      <c r="CL69" s="39" t="str">
        <f t="shared" si="140"/>
        <v/>
      </c>
      <c r="CM69" s="39" t="str">
        <f t="shared" si="141"/>
        <v/>
      </c>
      <c r="CN69" s="39" t="str">
        <f>IF($F69="Gross Revenue",BJ69,IF($F69="Net of COGP",#REF!,IF($F69="Area",BT69,IF($F69="Equally",CD69,""))))</f>
        <v/>
      </c>
    </row>
    <row r="70" spans="2:92">
      <c r="B70" s="96"/>
      <c r="C70" s="96"/>
      <c r="D70" s="97"/>
      <c r="E70" s="99"/>
      <c r="F70" s="203"/>
      <c r="G70" s="98"/>
      <c r="H70" s="200">
        <f t="shared" si="102"/>
        <v>0</v>
      </c>
      <c r="I70" s="134">
        <f t="shared" ref="I70:I104" si="155">H70*G70</f>
        <v>0</v>
      </c>
      <c r="J70" s="44">
        <f t="shared" si="103"/>
        <v>0</v>
      </c>
      <c r="K70" s="134">
        <f t="shared" ref="K70:K104" si="156">IF(E70="",0,(H70+I70+J70)/12)</f>
        <v>0</v>
      </c>
      <c r="L70" s="100"/>
      <c r="M70" s="100"/>
      <c r="N70" s="100"/>
      <c r="O70" s="100"/>
      <c r="P70" s="100"/>
      <c r="Q70" s="100"/>
      <c r="R70" s="100"/>
      <c r="S70" s="100"/>
      <c r="T70" s="100"/>
      <c r="U70" s="100"/>
      <c r="V70" s="100"/>
      <c r="W70" s="100"/>
      <c r="AA70" s="1">
        <f t="shared" si="104"/>
        <v>0</v>
      </c>
      <c r="AB70" s="11">
        <f t="shared" si="142"/>
        <v>0</v>
      </c>
      <c r="AC70" s="11">
        <f t="shared" si="143"/>
        <v>0</v>
      </c>
      <c r="AD70" s="11">
        <f t="shared" si="144"/>
        <v>0</v>
      </c>
      <c r="AE70" s="11">
        <f t="shared" si="145"/>
        <v>0</v>
      </c>
      <c r="AF70" s="11">
        <f t="shared" si="146"/>
        <v>0</v>
      </c>
      <c r="AG70" s="11">
        <f t="shared" si="147"/>
        <v>0</v>
      </c>
      <c r="AH70" s="11">
        <f t="shared" si="148"/>
        <v>0</v>
      </c>
      <c r="AI70" s="11">
        <f t="shared" si="149"/>
        <v>0</v>
      </c>
      <c r="AJ70" s="11">
        <f t="shared" si="150"/>
        <v>0</v>
      </c>
      <c r="AK70" s="11">
        <f t="shared" si="151"/>
        <v>0</v>
      </c>
      <c r="AL70" s="11">
        <f t="shared" si="152"/>
        <v>0</v>
      </c>
      <c r="AM70" s="11">
        <f t="shared" si="153"/>
        <v>0</v>
      </c>
      <c r="AN70" s="11"/>
      <c r="AO70" s="1" t="str">
        <f t="shared" si="105"/>
        <v/>
      </c>
      <c r="AP70" s="49"/>
      <c r="AQ70" s="49"/>
      <c r="AR70" s="49"/>
      <c r="AS70" s="49"/>
      <c r="AT70" s="49"/>
      <c r="AU70" s="49"/>
      <c r="AV70" s="49"/>
      <c r="AW70" s="49"/>
      <c r="AX70" s="49"/>
      <c r="AY70" s="34">
        <f t="shared" si="154"/>
        <v>0</v>
      </c>
      <c r="AZ70" s="34"/>
      <c r="BA70" s="38">
        <f t="shared" si="106"/>
        <v>0</v>
      </c>
      <c r="BB70" s="38">
        <f t="shared" si="107"/>
        <v>0</v>
      </c>
      <c r="BC70" s="38">
        <f t="shared" si="108"/>
        <v>0</v>
      </c>
      <c r="BD70" s="38">
        <f t="shared" si="109"/>
        <v>0</v>
      </c>
      <c r="BE70" s="38">
        <f t="shared" si="110"/>
        <v>0</v>
      </c>
      <c r="BF70" s="38">
        <f t="shared" si="111"/>
        <v>0</v>
      </c>
      <c r="BG70" s="38">
        <f t="shared" si="112"/>
        <v>0</v>
      </c>
      <c r="BH70" s="38">
        <f t="shared" si="113"/>
        <v>0</v>
      </c>
      <c r="BI70" s="38">
        <f t="shared" si="114"/>
        <v>0</v>
      </c>
      <c r="BJ70" s="38">
        <f t="shared" ref="BJ70:BJ104" si="157">SUM(BA70:BI70)</f>
        <v>0</v>
      </c>
      <c r="BK70" s="39">
        <f t="shared" si="115"/>
        <v>0</v>
      </c>
      <c r="BL70" s="39">
        <f t="shared" si="116"/>
        <v>0</v>
      </c>
      <c r="BM70" s="39">
        <f t="shared" si="117"/>
        <v>0</v>
      </c>
      <c r="BN70" s="39">
        <f t="shared" si="118"/>
        <v>0</v>
      </c>
      <c r="BO70" s="39">
        <f t="shared" si="119"/>
        <v>0</v>
      </c>
      <c r="BP70" s="39">
        <f t="shared" si="120"/>
        <v>0</v>
      </c>
      <c r="BQ70" s="39">
        <f t="shared" si="121"/>
        <v>0</v>
      </c>
      <c r="BR70" s="39">
        <f t="shared" si="122"/>
        <v>0</v>
      </c>
      <c r="BS70" s="39">
        <f t="shared" si="123"/>
        <v>0</v>
      </c>
      <c r="BT70" s="39">
        <f t="shared" ref="BT70:BT104" si="158">SUM(BK70:BS70)</f>
        <v>0</v>
      </c>
      <c r="BU70" s="39">
        <f t="shared" si="124"/>
        <v>0</v>
      </c>
      <c r="BV70" s="39">
        <f t="shared" si="125"/>
        <v>0</v>
      </c>
      <c r="BW70" s="39">
        <f t="shared" si="126"/>
        <v>0</v>
      </c>
      <c r="BX70" s="39">
        <f t="shared" si="127"/>
        <v>0</v>
      </c>
      <c r="BY70" s="39">
        <f t="shared" si="128"/>
        <v>0</v>
      </c>
      <c r="BZ70" s="39">
        <f t="shared" si="129"/>
        <v>0</v>
      </c>
      <c r="CA70" s="39">
        <f t="shared" si="130"/>
        <v>0</v>
      </c>
      <c r="CB70" s="39">
        <f t="shared" si="131"/>
        <v>0</v>
      </c>
      <c r="CC70" s="39">
        <f t="shared" si="132"/>
        <v>0</v>
      </c>
      <c r="CD70" s="39">
        <f t="shared" ref="CD70:CD104" si="159">SUM(BU70:CC70)</f>
        <v>0</v>
      </c>
      <c r="CE70" s="39" t="str">
        <f t="shared" si="133"/>
        <v/>
      </c>
      <c r="CF70" s="39" t="str">
        <f t="shared" si="134"/>
        <v/>
      </c>
      <c r="CG70" s="39" t="str">
        <f t="shared" si="135"/>
        <v/>
      </c>
      <c r="CH70" s="39" t="str">
        <f t="shared" si="136"/>
        <v/>
      </c>
      <c r="CI70" s="39" t="str">
        <f t="shared" si="137"/>
        <v/>
      </c>
      <c r="CJ70" s="39" t="str">
        <f t="shared" si="138"/>
        <v/>
      </c>
      <c r="CK70" s="39" t="str">
        <f t="shared" si="139"/>
        <v/>
      </c>
      <c r="CL70" s="39" t="str">
        <f t="shared" si="140"/>
        <v/>
      </c>
      <c r="CM70" s="39" t="str">
        <f t="shared" si="141"/>
        <v/>
      </c>
      <c r="CN70" s="39" t="str">
        <f>IF($F70="Gross Revenue",BJ70,IF($F70="Net of COGP",#REF!,IF($F70="Area",BT70,IF($F70="Equally",CD70,""))))</f>
        <v/>
      </c>
    </row>
    <row r="71" spans="2:92">
      <c r="B71" s="96"/>
      <c r="C71" s="96"/>
      <c r="D71" s="97"/>
      <c r="E71" s="99"/>
      <c r="F71" s="203"/>
      <c r="G71" s="98"/>
      <c r="H71" s="200">
        <f t="shared" si="102"/>
        <v>0</v>
      </c>
      <c r="I71" s="134">
        <f t="shared" si="155"/>
        <v>0</v>
      </c>
      <c r="J71" s="44">
        <f t="shared" si="103"/>
        <v>0</v>
      </c>
      <c r="K71" s="134">
        <f t="shared" si="156"/>
        <v>0</v>
      </c>
      <c r="L71" s="100"/>
      <c r="M71" s="100"/>
      <c r="N71" s="100"/>
      <c r="O71" s="100"/>
      <c r="P71" s="100"/>
      <c r="Q71" s="100"/>
      <c r="R71" s="100"/>
      <c r="S71" s="100"/>
      <c r="T71" s="100"/>
      <c r="U71" s="100"/>
      <c r="V71" s="100"/>
      <c r="W71" s="100"/>
      <c r="AA71" s="1">
        <f t="shared" si="104"/>
        <v>0</v>
      </c>
      <c r="AB71" s="11">
        <f t="shared" si="142"/>
        <v>0</v>
      </c>
      <c r="AC71" s="11">
        <f t="shared" si="143"/>
        <v>0</v>
      </c>
      <c r="AD71" s="11">
        <f t="shared" si="144"/>
        <v>0</v>
      </c>
      <c r="AE71" s="11">
        <f t="shared" si="145"/>
        <v>0</v>
      </c>
      <c r="AF71" s="11">
        <f t="shared" si="146"/>
        <v>0</v>
      </c>
      <c r="AG71" s="11">
        <f t="shared" si="147"/>
        <v>0</v>
      </c>
      <c r="AH71" s="11">
        <f t="shared" si="148"/>
        <v>0</v>
      </c>
      <c r="AI71" s="11">
        <f t="shared" si="149"/>
        <v>0</v>
      </c>
      <c r="AJ71" s="11">
        <f t="shared" si="150"/>
        <v>0</v>
      </c>
      <c r="AK71" s="11">
        <f t="shared" si="151"/>
        <v>0</v>
      </c>
      <c r="AL71" s="11">
        <f t="shared" si="152"/>
        <v>0</v>
      </c>
      <c r="AM71" s="11">
        <f t="shared" si="153"/>
        <v>0</v>
      </c>
      <c r="AN71" s="11"/>
      <c r="AO71" s="1" t="str">
        <f t="shared" si="105"/>
        <v/>
      </c>
      <c r="AP71" s="49"/>
      <c r="AQ71" s="49"/>
      <c r="AR71" s="49"/>
      <c r="AS71" s="49"/>
      <c r="AT71" s="49"/>
      <c r="AU71" s="49"/>
      <c r="AV71" s="49"/>
      <c r="AW71" s="49"/>
      <c r="AX71" s="49"/>
      <c r="AY71" s="34">
        <f t="shared" si="154"/>
        <v>0</v>
      </c>
      <c r="AZ71" s="34"/>
      <c r="BA71" s="38">
        <f t="shared" si="106"/>
        <v>0</v>
      </c>
      <c r="BB71" s="38">
        <f t="shared" si="107"/>
        <v>0</v>
      </c>
      <c r="BC71" s="38">
        <f t="shared" si="108"/>
        <v>0</v>
      </c>
      <c r="BD71" s="38">
        <f t="shared" si="109"/>
        <v>0</v>
      </c>
      <c r="BE71" s="38">
        <f t="shared" si="110"/>
        <v>0</v>
      </c>
      <c r="BF71" s="38">
        <f t="shared" si="111"/>
        <v>0</v>
      </c>
      <c r="BG71" s="38">
        <f t="shared" si="112"/>
        <v>0</v>
      </c>
      <c r="BH71" s="38">
        <f t="shared" si="113"/>
        <v>0</v>
      </c>
      <c r="BI71" s="38">
        <f t="shared" si="114"/>
        <v>0</v>
      </c>
      <c r="BJ71" s="38">
        <f t="shared" si="157"/>
        <v>0</v>
      </c>
      <c r="BK71" s="39">
        <f t="shared" si="115"/>
        <v>0</v>
      </c>
      <c r="BL71" s="39">
        <f t="shared" si="116"/>
        <v>0</v>
      </c>
      <c r="BM71" s="39">
        <f t="shared" si="117"/>
        <v>0</v>
      </c>
      <c r="BN71" s="39">
        <f t="shared" si="118"/>
        <v>0</v>
      </c>
      <c r="BO71" s="39">
        <f t="shared" si="119"/>
        <v>0</v>
      </c>
      <c r="BP71" s="39">
        <f t="shared" si="120"/>
        <v>0</v>
      </c>
      <c r="BQ71" s="39">
        <f t="shared" si="121"/>
        <v>0</v>
      </c>
      <c r="BR71" s="39">
        <f t="shared" si="122"/>
        <v>0</v>
      </c>
      <c r="BS71" s="39">
        <f t="shared" si="123"/>
        <v>0</v>
      </c>
      <c r="BT71" s="39">
        <f t="shared" si="158"/>
        <v>0</v>
      </c>
      <c r="BU71" s="39">
        <f t="shared" si="124"/>
        <v>0</v>
      </c>
      <c r="BV71" s="39">
        <f t="shared" si="125"/>
        <v>0</v>
      </c>
      <c r="BW71" s="39">
        <f t="shared" si="126"/>
        <v>0</v>
      </c>
      <c r="BX71" s="39">
        <f t="shared" si="127"/>
        <v>0</v>
      </c>
      <c r="BY71" s="39">
        <f t="shared" si="128"/>
        <v>0</v>
      </c>
      <c r="BZ71" s="39">
        <f t="shared" si="129"/>
        <v>0</v>
      </c>
      <c r="CA71" s="39">
        <f t="shared" si="130"/>
        <v>0</v>
      </c>
      <c r="CB71" s="39">
        <f t="shared" si="131"/>
        <v>0</v>
      </c>
      <c r="CC71" s="39">
        <f t="shared" si="132"/>
        <v>0</v>
      </c>
      <c r="CD71" s="39">
        <f t="shared" si="159"/>
        <v>0</v>
      </c>
      <c r="CE71" s="39" t="str">
        <f t="shared" si="133"/>
        <v/>
      </c>
      <c r="CF71" s="39" t="str">
        <f t="shared" si="134"/>
        <v/>
      </c>
      <c r="CG71" s="39" t="str">
        <f t="shared" si="135"/>
        <v/>
      </c>
      <c r="CH71" s="39" t="str">
        <f t="shared" si="136"/>
        <v/>
      </c>
      <c r="CI71" s="39" t="str">
        <f t="shared" si="137"/>
        <v/>
      </c>
      <c r="CJ71" s="39" t="str">
        <f t="shared" si="138"/>
        <v/>
      </c>
      <c r="CK71" s="39" t="str">
        <f t="shared" si="139"/>
        <v/>
      </c>
      <c r="CL71" s="39" t="str">
        <f t="shared" si="140"/>
        <v/>
      </c>
      <c r="CM71" s="39" t="str">
        <f t="shared" si="141"/>
        <v/>
      </c>
      <c r="CN71" s="39" t="str">
        <f>IF($F71="Gross Revenue",BJ71,IF($F71="Net of COGP",#REF!,IF($F71="Area",BT71,IF($F71="Equally",CD71,""))))</f>
        <v/>
      </c>
    </row>
    <row r="72" spans="2:92">
      <c r="B72" s="96"/>
      <c r="C72" s="96"/>
      <c r="D72" s="97"/>
      <c r="E72" s="99"/>
      <c r="F72" s="203"/>
      <c r="G72" s="98"/>
      <c r="H72" s="200">
        <f t="shared" si="102"/>
        <v>0</v>
      </c>
      <c r="I72" s="134">
        <f t="shared" si="155"/>
        <v>0</v>
      </c>
      <c r="J72" s="44">
        <f t="shared" si="103"/>
        <v>0</v>
      </c>
      <c r="K72" s="134">
        <f t="shared" si="156"/>
        <v>0</v>
      </c>
      <c r="L72" s="100"/>
      <c r="M72" s="100"/>
      <c r="N72" s="100"/>
      <c r="O72" s="100"/>
      <c r="P72" s="100"/>
      <c r="Q72" s="100"/>
      <c r="R72" s="100"/>
      <c r="S72" s="100"/>
      <c r="T72" s="100"/>
      <c r="U72" s="100"/>
      <c r="V72" s="100"/>
      <c r="W72" s="100"/>
      <c r="AA72" s="1">
        <f t="shared" si="104"/>
        <v>0</v>
      </c>
      <c r="AB72" s="11">
        <f t="shared" si="142"/>
        <v>0</v>
      </c>
      <c r="AC72" s="11">
        <f t="shared" si="143"/>
        <v>0</v>
      </c>
      <c r="AD72" s="11">
        <f t="shared" si="144"/>
        <v>0</v>
      </c>
      <c r="AE72" s="11">
        <f t="shared" si="145"/>
        <v>0</v>
      </c>
      <c r="AF72" s="11">
        <f t="shared" si="146"/>
        <v>0</v>
      </c>
      <c r="AG72" s="11">
        <f t="shared" si="147"/>
        <v>0</v>
      </c>
      <c r="AH72" s="11">
        <f t="shared" si="148"/>
        <v>0</v>
      </c>
      <c r="AI72" s="11">
        <f t="shared" si="149"/>
        <v>0</v>
      </c>
      <c r="AJ72" s="11">
        <f t="shared" si="150"/>
        <v>0</v>
      </c>
      <c r="AK72" s="11">
        <f t="shared" si="151"/>
        <v>0</v>
      </c>
      <c r="AL72" s="11">
        <f t="shared" si="152"/>
        <v>0</v>
      </c>
      <c r="AM72" s="11">
        <f t="shared" si="153"/>
        <v>0</v>
      </c>
      <c r="AN72" s="11"/>
      <c r="AO72" s="1" t="str">
        <f t="shared" si="105"/>
        <v/>
      </c>
      <c r="AP72" s="49"/>
      <c r="AQ72" s="49"/>
      <c r="AR72" s="49"/>
      <c r="AS72" s="49"/>
      <c r="AT72" s="49"/>
      <c r="AU72" s="49"/>
      <c r="AV72" s="49"/>
      <c r="AW72" s="49"/>
      <c r="AX72" s="49"/>
      <c r="AY72" s="34">
        <f t="shared" si="154"/>
        <v>0</v>
      </c>
      <c r="AZ72" s="34"/>
      <c r="BA72" s="38">
        <f t="shared" si="106"/>
        <v>0</v>
      </c>
      <c r="BB72" s="38">
        <f t="shared" si="107"/>
        <v>0</v>
      </c>
      <c r="BC72" s="38">
        <f t="shared" si="108"/>
        <v>0</v>
      </c>
      <c r="BD72" s="38">
        <f t="shared" si="109"/>
        <v>0</v>
      </c>
      <c r="BE72" s="38">
        <f t="shared" si="110"/>
        <v>0</v>
      </c>
      <c r="BF72" s="38">
        <f t="shared" si="111"/>
        <v>0</v>
      </c>
      <c r="BG72" s="38">
        <f t="shared" si="112"/>
        <v>0</v>
      </c>
      <c r="BH72" s="38">
        <f t="shared" si="113"/>
        <v>0</v>
      </c>
      <c r="BI72" s="38">
        <f t="shared" si="114"/>
        <v>0</v>
      </c>
      <c r="BJ72" s="38">
        <f t="shared" si="157"/>
        <v>0</v>
      </c>
      <c r="BK72" s="39">
        <f t="shared" si="115"/>
        <v>0</v>
      </c>
      <c r="BL72" s="39">
        <f t="shared" si="116"/>
        <v>0</v>
      </c>
      <c r="BM72" s="39">
        <f t="shared" si="117"/>
        <v>0</v>
      </c>
      <c r="BN72" s="39">
        <f t="shared" si="118"/>
        <v>0</v>
      </c>
      <c r="BO72" s="39">
        <f t="shared" si="119"/>
        <v>0</v>
      </c>
      <c r="BP72" s="39">
        <f t="shared" si="120"/>
        <v>0</v>
      </c>
      <c r="BQ72" s="39">
        <f t="shared" si="121"/>
        <v>0</v>
      </c>
      <c r="BR72" s="39">
        <f t="shared" si="122"/>
        <v>0</v>
      </c>
      <c r="BS72" s="39">
        <f t="shared" si="123"/>
        <v>0</v>
      </c>
      <c r="BT72" s="39">
        <f t="shared" si="158"/>
        <v>0</v>
      </c>
      <c r="BU72" s="39">
        <f t="shared" si="124"/>
        <v>0</v>
      </c>
      <c r="BV72" s="39">
        <f t="shared" si="125"/>
        <v>0</v>
      </c>
      <c r="BW72" s="39">
        <f t="shared" si="126"/>
        <v>0</v>
      </c>
      <c r="BX72" s="39">
        <f t="shared" si="127"/>
        <v>0</v>
      </c>
      <c r="BY72" s="39">
        <f t="shared" si="128"/>
        <v>0</v>
      </c>
      <c r="BZ72" s="39">
        <f t="shared" si="129"/>
        <v>0</v>
      </c>
      <c r="CA72" s="39">
        <f t="shared" si="130"/>
        <v>0</v>
      </c>
      <c r="CB72" s="39">
        <f t="shared" si="131"/>
        <v>0</v>
      </c>
      <c r="CC72" s="39">
        <f t="shared" si="132"/>
        <v>0</v>
      </c>
      <c r="CD72" s="39">
        <f t="shared" si="159"/>
        <v>0</v>
      </c>
      <c r="CE72" s="39" t="str">
        <f t="shared" si="133"/>
        <v/>
      </c>
      <c r="CF72" s="39" t="str">
        <f t="shared" si="134"/>
        <v/>
      </c>
      <c r="CG72" s="39" t="str">
        <f t="shared" si="135"/>
        <v/>
      </c>
      <c r="CH72" s="39" t="str">
        <f t="shared" si="136"/>
        <v/>
      </c>
      <c r="CI72" s="39" t="str">
        <f t="shared" si="137"/>
        <v/>
      </c>
      <c r="CJ72" s="39" t="str">
        <f t="shared" si="138"/>
        <v/>
      </c>
      <c r="CK72" s="39" t="str">
        <f t="shared" si="139"/>
        <v/>
      </c>
      <c r="CL72" s="39" t="str">
        <f t="shared" si="140"/>
        <v/>
      </c>
      <c r="CM72" s="39" t="str">
        <f t="shared" si="141"/>
        <v/>
      </c>
      <c r="CN72" s="39" t="str">
        <f>IF($F72="Gross Revenue",BJ72,IF($F72="Net of COGP",#REF!,IF($F72="Area",BT72,IF($F72="Equally",CD72,""))))</f>
        <v/>
      </c>
    </row>
    <row r="73" spans="2:92">
      <c r="B73" s="96"/>
      <c r="C73" s="96"/>
      <c r="D73" s="97"/>
      <c r="E73" s="99"/>
      <c r="F73" s="203"/>
      <c r="G73" s="98"/>
      <c r="H73" s="200">
        <f t="shared" si="102"/>
        <v>0</v>
      </c>
      <c r="I73" s="134">
        <f t="shared" si="155"/>
        <v>0</v>
      </c>
      <c r="J73" s="44">
        <f t="shared" si="103"/>
        <v>0</v>
      </c>
      <c r="K73" s="134">
        <f t="shared" si="156"/>
        <v>0</v>
      </c>
      <c r="L73" s="100"/>
      <c r="M73" s="100"/>
      <c r="N73" s="100"/>
      <c r="O73" s="100"/>
      <c r="P73" s="100"/>
      <c r="Q73" s="100"/>
      <c r="R73" s="100"/>
      <c r="S73" s="100"/>
      <c r="T73" s="100"/>
      <c r="U73" s="100"/>
      <c r="V73" s="100"/>
      <c r="W73" s="100"/>
      <c r="AA73" s="1">
        <f t="shared" si="104"/>
        <v>0</v>
      </c>
      <c r="AB73" s="11">
        <f t="shared" si="142"/>
        <v>0</v>
      </c>
      <c r="AC73" s="11">
        <f t="shared" si="143"/>
        <v>0</v>
      </c>
      <c r="AD73" s="11">
        <f t="shared" si="144"/>
        <v>0</v>
      </c>
      <c r="AE73" s="11">
        <f t="shared" si="145"/>
        <v>0</v>
      </c>
      <c r="AF73" s="11">
        <f t="shared" si="146"/>
        <v>0</v>
      </c>
      <c r="AG73" s="11">
        <f t="shared" si="147"/>
        <v>0</v>
      </c>
      <c r="AH73" s="11">
        <f t="shared" si="148"/>
        <v>0</v>
      </c>
      <c r="AI73" s="11">
        <f t="shared" si="149"/>
        <v>0</v>
      </c>
      <c r="AJ73" s="11">
        <f t="shared" si="150"/>
        <v>0</v>
      </c>
      <c r="AK73" s="11">
        <f t="shared" si="151"/>
        <v>0</v>
      </c>
      <c r="AL73" s="11">
        <f t="shared" si="152"/>
        <v>0</v>
      </c>
      <c r="AM73" s="11">
        <f t="shared" si="153"/>
        <v>0</v>
      </c>
      <c r="AN73" s="11"/>
      <c r="AO73" s="1" t="str">
        <f t="shared" si="105"/>
        <v/>
      </c>
      <c r="AP73" s="49"/>
      <c r="AQ73" s="49"/>
      <c r="AR73" s="49"/>
      <c r="AS73" s="49"/>
      <c r="AT73" s="49"/>
      <c r="AU73" s="49"/>
      <c r="AV73" s="49"/>
      <c r="AW73" s="49"/>
      <c r="AX73" s="49"/>
      <c r="AY73" s="34">
        <f t="shared" si="154"/>
        <v>0</v>
      </c>
      <c r="AZ73" s="34"/>
      <c r="BA73" s="38">
        <f t="shared" si="106"/>
        <v>0</v>
      </c>
      <c r="BB73" s="38">
        <f t="shared" si="107"/>
        <v>0</v>
      </c>
      <c r="BC73" s="38">
        <f t="shared" si="108"/>
        <v>0</v>
      </c>
      <c r="BD73" s="38">
        <f t="shared" si="109"/>
        <v>0</v>
      </c>
      <c r="BE73" s="38">
        <f t="shared" si="110"/>
        <v>0</v>
      </c>
      <c r="BF73" s="38">
        <f t="shared" si="111"/>
        <v>0</v>
      </c>
      <c r="BG73" s="38">
        <f t="shared" si="112"/>
        <v>0</v>
      </c>
      <c r="BH73" s="38">
        <f t="shared" si="113"/>
        <v>0</v>
      </c>
      <c r="BI73" s="38">
        <f t="shared" si="114"/>
        <v>0</v>
      </c>
      <c r="BJ73" s="38">
        <f t="shared" si="157"/>
        <v>0</v>
      </c>
      <c r="BK73" s="39">
        <f t="shared" si="115"/>
        <v>0</v>
      </c>
      <c r="BL73" s="39">
        <f t="shared" si="116"/>
        <v>0</v>
      </c>
      <c r="BM73" s="39">
        <f t="shared" si="117"/>
        <v>0</v>
      </c>
      <c r="BN73" s="39">
        <f t="shared" si="118"/>
        <v>0</v>
      </c>
      <c r="BO73" s="39">
        <f t="shared" si="119"/>
        <v>0</v>
      </c>
      <c r="BP73" s="39">
        <f t="shared" si="120"/>
        <v>0</v>
      </c>
      <c r="BQ73" s="39">
        <f t="shared" si="121"/>
        <v>0</v>
      </c>
      <c r="BR73" s="39">
        <f t="shared" si="122"/>
        <v>0</v>
      </c>
      <c r="BS73" s="39">
        <f t="shared" si="123"/>
        <v>0</v>
      </c>
      <c r="BT73" s="39">
        <f t="shared" si="158"/>
        <v>0</v>
      </c>
      <c r="BU73" s="39">
        <f t="shared" si="124"/>
        <v>0</v>
      </c>
      <c r="BV73" s="39">
        <f t="shared" si="125"/>
        <v>0</v>
      </c>
      <c r="BW73" s="39">
        <f t="shared" si="126"/>
        <v>0</v>
      </c>
      <c r="BX73" s="39">
        <f t="shared" si="127"/>
        <v>0</v>
      </c>
      <c r="BY73" s="39">
        <f t="shared" si="128"/>
        <v>0</v>
      </c>
      <c r="BZ73" s="39">
        <f t="shared" si="129"/>
        <v>0</v>
      </c>
      <c r="CA73" s="39">
        <f t="shared" si="130"/>
        <v>0</v>
      </c>
      <c r="CB73" s="39">
        <f t="shared" si="131"/>
        <v>0</v>
      </c>
      <c r="CC73" s="39">
        <f t="shared" si="132"/>
        <v>0</v>
      </c>
      <c r="CD73" s="39">
        <f t="shared" si="159"/>
        <v>0</v>
      </c>
      <c r="CE73" s="39" t="str">
        <f t="shared" si="133"/>
        <v/>
      </c>
      <c r="CF73" s="39" t="str">
        <f t="shared" si="134"/>
        <v/>
      </c>
      <c r="CG73" s="39" t="str">
        <f t="shared" si="135"/>
        <v/>
      </c>
      <c r="CH73" s="39" t="str">
        <f t="shared" si="136"/>
        <v/>
      </c>
      <c r="CI73" s="39" t="str">
        <f t="shared" si="137"/>
        <v/>
      </c>
      <c r="CJ73" s="39" t="str">
        <f t="shared" si="138"/>
        <v/>
      </c>
      <c r="CK73" s="39" t="str">
        <f t="shared" si="139"/>
        <v/>
      </c>
      <c r="CL73" s="39" t="str">
        <f t="shared" si="140"/>
        <v/>
      </c>
      <c r="CM73" s="39" t="str">
        <f t="shared" si="141"/>
        <v/>
      </c>
      <c r="CN73" s="39" t="str">
        <f>IF($F73="Gross Revenue",BJ73,IF($F73="Net of COGP",#REF!,IF($F73="Area",BT73,IF($F73="Equally",CD73,""))))</f>
        <v/>
      </c>
    </row>
    <row r="74" spans="2:92">
      <c r="B74" s="96"/>
      <c r="C74" s="96"/>
      <c r="D74" s="97"/>
      <c r="E74" s="99"/>
      <c r="F74" s="203"/>
      <c r="G74" s="98"/>
      <c r="H74" s="200">
        <f t="shared" si="102"/>
        <v>0</v>
      </c>
      <c r="I74" s="134">
        <f t="shared" si="155"/>
        <v>0</v>
      </c>
      <c r="J74" s="44">
        <f t="shared" si="103"/>
        <v>0</v>
      </c>
      <c r="K74" s="134">
        <f t="shared" si="156"/>
        <v>0</v>
      </c>
      <c r="L74" s="100"/>
      <c r="M74" s="100"/>
      <c r="N74" s="100"/>
      <c r="O74" s="100"/>
      <c r="P74" s="100"/>
      <c r="Q74" s="100"/>
      <c r="R74" s="100"/>
      <c r="S74" s="100"/>
      <c r="T74" s="100"/>
      <c r="U74" s="100"/>
      <c r="V74" s="100"/>
      <c r="W74" s="100"/>
      <c r="AA74" s="1">
        <f t="shared" si="104"/>
        <v>0</v>
      </c>
      <c r="AB74" s="11">
        <f t="shared" si="142"/>
        <v>0</v>
      </c>
      <c r="AC74" s="11">
        <f t="shared" si="143"/>
        <v>0</v>
      </c>
      <c r="AD74" s="11">
        <f t="shared" si="144"/>
        <v>0</v>
      </c>
      <c r="AE74" s="11">
        <f t="shared" si="145"/>
        <v>0</v>
      </c>
      <c r="AF74" s="11">
        <f t="shared" si="146"/>
        <v>0</v>
      </c>
      <c r="AG74" s="11">
        <f t="shared" si="147"/>
        <v>0</v>
      </c>
      <c r="AH74" s="11">
        <f t="shared" si="148"/>
        <v>0</v>
      </c>
      <c r="AI74" s="11">
        <f t="shared" si="149"/>
        <v>0</v>
      </c>
      <c r="AJ74" s="11">
        <f t="shared" si="150"/>
        <v>0</v>
      </c>
      <c r="AK74" s="11">
        <f t="shared" si="151"/>
        <v>0</v>
      </c>
      <c r="AL74" s="11">
        <f t="shared" si="152"/>
        <v>0</v>
      </c>
      <c r="AM74" s="11">
        <f t="shared" si="153"/>
        <v>0</v>
      </c>
      <c r="AN74" s="11"/>
      <c r="AO74" s="1" t="str">
        <f t="shared" si="105"/>
        <v/>
      </c>
      <c r="AP74" s="49"/>
      <c r="AQ74" s="49"/>
      <c r="AR74" s="49"/>
      <c r="AS74" s="49"/>
      <c r="AT74" s="49"/>
      <c r="AU74" s="49"/>
      <c r="AV74" s="49"/>
      <c r="AW74" s="49"/>
      <c r="AX74" s="49"/>
      <c r="AY74" s="34">
        <f t="shared" si="154"/>
        <v>0</v>
      </c>
      <c r="AZ74" s="34"/>
      <c r="BA74" s="38">
        <f t="shared" si="106"/>
        <v>0</v>
      </c>
      <c r="BB74" s="38">
        <f t="shared" si="107"/>
        <v>0</v>
      </c>
      <c r="BC74" s="38">
        <f t="shared" si="108"/>
        <v>0</v>
      </c>
      <c r="BD74" s="38">
        <f t="shared" si="109"/>
        <v>0</v>
      </c>
      <c r="BE74" s="38">
        <f t="shared" si="110"/>
        <v>0</v>
      </c>
      <c r="BF74" s="38">
        <f t="shared" si="111"/>
        <v>0</v>
      </c>
      <c r="BG74" s="38">
        <f t="shared" si="112"/>
        <v>0</v>
      </c>
      <c r="BH74" s="38">
        <f t="shared" si="113"/>
        <v>0</v>
      </c>
      <c r="BI74" s="38">
        <f t="shared" si="114"/>
        <v>0</v>
      </c>
      <c r="BJ74" s="38">
        <f t="shared" si="157"/>
        <v>0</v>
      </c>
      <c r="BK74" s="39">
        <f t="shared" si="115"/>
        <v>0</v>
      </c>
      <c r="BL74" s="39">
        <f t="shared" si="116"/>
        <v>0</v>
      </c>
      <c r="BM74" s="39">
        <f t="shared" si="117"/>
        <v>0</v>
      </c>
      <c r="BN74" s="39">
        <f t="shared" si="118"/>
        <v>0</v>
      </c>
      <c r="BO74" s="39">
        <f t="shared" si="119"/>
        <v>0</v>
      </c>
      <c r="BP74" s="39">
        <f t="shared" si="120"/>
        <v>0</v>
      </c>
      <c r="BQ74" s="39">
        <f t="shared" si="121"/>
        <v>0</v>
      </c>
      <c r="BR74" s="39">
        <f t="shared" si="122"/>
        <v>0</v>
      </c>
      <c r="BS74" s="39">
        <f t="shared" si="123"/>
        <v>0</v>
      </c>
      <c r="BT74" s="39">
        <f t="shared" si="158"/>
        <v>0</v>
      </c>
      <c r="BU74" s="39">
        <f t="shared" si="124"/>
        <v>0</v>
      </c>
      <c r="BV74" s="39">
        <f t="shared" si="125"/>
        <v>0</v>
      </c>
      <c r="BW74" s="39">
        <f t="shared" si="126"/>
        <v>0</v>
      </c>
      <c r="BX74" s="39">
        <f t="shared" si="127"/>
        <v>0</v>
      </c>
      <c r="BY74" s="39">
        <f t="shared" si="128"/>
        <v>0</v>
      </c>
      <c r="BZ74" s="39">
        <f t="shared" si="129"/>
        <v>0</v>
      </c>
      <c r="CA74" s="39">
        <f t="shared" si="130"/>
        <v>0</v>
      </c>
      <c r="CB74" s="39">
        <f t="shared" si="131"/>
        <v>0</v>
      </c>
      <c r="CC74" s="39">
        <f t="shared" si="132"/>
        <v>0</v>
      </c>
      <c r="CD74" s="39">
        <f t="shared" si="159"/>
        <v>0</v>
      </c>
      <c r="CE74" s="39" t="str">
        <f t="shared" si="133"/>
        <v/>
      </c>
      <c r="CF74" s="39" t="str">
        <f t="shared" si="134"/>
        <v/>
      </c>
      <c r="CG74" s="39" t="str">
        <f t="shared" si="135"/>
        <v/>
      </c>
      <c r="CH74" s="39" t="str">
        <f t="shared" si="136"/>
        <v/>
      </c>
      <c r="CI74" s="39" t="str">
        <f t="shared" si="137"/>
        <v/>
      </c>
      <c r="CJ74" s="39" t="str">
        <f t="shared" si="138"/>
        <v/>
      </c>
      <c r="CK74" s="39" t="str">
        <f t="shared" si="139"/>
        <v/>
      </c>
      <c r="CL74" s="39" t="str">
        <f t="shared" si="140"/>
        <v/>
      </c>
      <c r="CM74" s="39" t="str">
        <f t="shared" si="141"/>
        <v/>
      </c>
      <c r="CN74" s="39" t="str">
        <f>IF($F74="Gross Revenue",BJ74,IF($F74="Net of COGP",#REF!,IF($F74="Area",BT74,IF($F74="Equally",CD74,""))))</f>
        <v/>
      </c>
    </row>
    <row r="75" spans="2:92">
      <c r="B75" s="96"/>
      <c r="C75" s="96"/>
      <c r="D75" s="97"/>
      <c r="E75" s="99"/>
      <c r="F75" s="203"/>
      <c r="G75" s="98"/>
      <c r="H75" s="200">
        <f t="shared" si="102"/>
        <v>0</v>
      </c>
      <c r="I75" s="134">
        <f t="shared" si="155"/>
        <v>0</v>
      </c>
      <c r="J75" s="44">
        <f t="shared" si="103"/>
        <v>0</v>
      </c>
      <c r="K75" s="134">
        <f t="shared" si="156"/>
        <v>0</v>
      </c>
      <c r="L75" s="100"/>
      <c r="M75" s="100"/>
      <c r="N75" s="100"/>
      <c r="O75" s="100"/>
      <c r="P75" s="100"/>
      <c r="Q75" s="100"/>
      <c r="R75" s="100"/>
      <c r="S75" s="100"/>
      <c r="T75" s="100"/>
      <c r="U75" s="100"/>
      <c r="V75" s="100"/>
      <c r="W75" s="100"/>
      <c r="AA75" s="1">
        <f t="shared" si="104"/>
        <v>0</v>
      </c>
      <c r="AB75" s="11">
        <f t="shared" si="142"/>
        <v>0</v>
      </c>
      <c r="AC75" s="11">
        <f t="shared" si="143"/>
        <v>0</v>
      </c>
      <c r="AD75" s="11">
        <f t="shared" si="144"/>
        <v>0</v>
      </c>
      <c r="AE75" s="11">
        <f t="shared" si="145"/>
        <v>0</v>
      </c>
      <c r="AF75" s="11">
        <f t="shared" si="146"/>
        <v>0</v>
      </c>
      <c r="AG75" s="11">
        <f t="shared" si="147"/>
        <v>0</v>
      </c>
      <c r="AH75" s="11">
        <f t="shared" si="148"/>
        <v>0</v>
      </c>
      <c r="AI75" s="11">
        <f t="shared" si="149"/>
        <v>0</v>
      </c>
      <c r="AJ75" s="11">
        <f t="shared" si="150"/>
        <v>0</v>
      </c>
      <c r="AK75" s="11">
        <f t="shared" si="151"/>
        <v>0</v>
      </c>
      <c r="AL75" s="11">
        <f t="shared" si="152"/>
        <v>0</v>
      </c>
      <c r="AM75" s="11">
        <f t="shared" si="153"/>
        <v>0</v>
      </c>
      <c r="AN75" s="11"/>
      <c r="AO75" s="1" t="str">
        <f t="shared" si="105"/>
        <v/>
      </c>
      <c r="AP75" s="49"/>
      <c r="AQ75" s="49"/>
      <c r="AR75" s="49"/>
      <c r="AS75" s="49"/>
      <c r="AT75" s="49"/>
      <c r="AU75" s="49"/>
      <c r="AV75" s="49"/>
      <c r="AW75" s="49"/>
      <c r="AX75" s="49"/>
      <c r="AY75" s="34">
        <f t="shared" si="154"/>
        <v>0</v>
      </c>
      <c r="AZ75" s="34"/>
      <c r="BA75" s="38">
        <f t="shared" si="106"/>
        <v>0</v>
      </c>
      <c r="BB75" s="38">
        <f t="shared" si="107"/>
        <v>0</v>
      </c>
      <c r="BC75" s="38">
        <f t="shared" si="108"/>
        <v>0</v>
      </c>
      <c r="BD75" s="38">
        <f t="shared" si="109"/>
        <v>0</v>
      </c>
      <c r="BE75" s="38">
        <f t="shared" si="110"/>
        <v>0</v>
      </c>
      <c r="BF75" s="38">
        <f t="shared" si="111"/>
        <v>0</v>
      </c>
      <c r="BG75" s="38">
        <f t="shared" si="112"/>
        <v>0</v>
      </c>
      <c r="BH75" s="38">
        <f t="shared" si="113"/>
        <v>0</v>
      </c>
      <c r="BI75" s="38">
        <f t="shared" si="114"/>
        <v>0</v>
      </c>
      <c r="BJ75" s="38">
        <f t="shared" si="157"/>
        <v>0</v>
      </c>
      <c r="BK75" s="39">
        <f t="shared" si="115"/>
        <v>0</v>
      </c>
      <c r="BL75" s="39">
        <f t="shared" si="116"/>
        <v>0</v>
      </c>
      <c r="BM75" s="39">
        <f t="shared" si="117"/>
        <v>0</v>
      </c>
      <c r="BN75" s="39">
        <f t="shared" si="118"/>
        <v>0</v>
      </c>
      <c r="BO75" s="39">
        <f t="shared" si="119"/>
        <v>0</v>
      </c>
      <c r="BP75" s="39">
        <f t="shared" si="120"/>
        <v>0</v>
      </c>
      <c r="BQ75" s="39">
        <f t="shared" si="121"/>
        <v>0</v>
      </c>
      <c r="BR75" s="39">
        <f t="shared" si="122"/>
        <v>0</v>
      </c>
      <c r="BS75" s="39">
        <f t="shared" si="123"/>
        <v>0</v>
      </c>
      <c r="BT75" s="39">
        <f t="shared" si="158"/>
        <v>0</v>
      </c>
      <c r="BU75" s="39">
        <f t="shared" si="124"/>
        <v>0</v>
      </c>
      <c r="BV75" s="39">
        <f t="shared" si="125"/>
        <v>0</v>
      </c>
      <c r="BW75" s="39">
        <f t="shared" si="126"/>
        <v>0</v>
      </c>
      <c r="BX75" s="39">
        <f t="shared" si="127"/>
        <v>0</v>
      </c>
      <c r="BY75" s="39">
        <f t="shared" si="128"/>
        <v>0</v>
      </c>
      <c r="BZ75" s="39">
        <f t="shared" si="129"/>
        <v>0</v>
      </c>
      <c r="CA75" s="39">
        <f t="shared" si="130"/>
        <v>0</v>
      </c>
      <c r="CB75" s="39">
        <f t="shared" si="131"/>
        <v>0</v>
      </c>
      <c r="CC75" s="39">
        <f t="shared" si="132"/>
        <v>0</v>
      </c>
      <c r="CD75" s="39">
        <f t="shared" si="159"/>
        <v>0</v>
      </c>
      <c r="CE75" s="39" t="str">
        <f t="shared" si="133"/>
        <v/>
      </c>
      <c r="CF75" s="39" t="str">
        <f t="shared" si="134"/>
        <v/>
      </c>
      <c r="CG75" s="39" t="str">
        <f t="shared" si="135"/>
        <v/>
      </c>
      <c r="CH75" s="39" t="str">
        <f t="shared" si="136"/>
        <v/>
      </c>
      <c r="CI75" s="39" t="str">
        <f t="shared" si="137"/>
        <v/>
      </c>
      <c r="CJ75" s="39" t="str">
        <f t="shared" si="138"/>
        <v/>
      </c>
      <c r="CK75" s="39" t="str">
        <f t="shared" si="139"/>
        <v/>
      </c>
      <c r="CL75" s="39" t="str">
        <f t="shared" si="140"/>
        <v/>
      </c>
      <c r="CM75" s="39" t="str">
        <f t="shared" si="141"/>
        <v/>
      </c>
      <c r="CN75" s="39" t="str">
        <f>IF($F75="Gross Revenue",BJ75,IF($F75="Net of COGP",#REF!,IF($F75="Area",BT75,IF($F75="Equally",CD75,""))))</f>
        <v/>
      </c>
    </row>
    <row r="76" spans="2:92">
      <c r="B76" s="96"/>
      <c r="C76" s="96"/>
      <c r="D76" s="97"/>
      <c r="E76" s="99"/>
      <c r="F76" s="203"/>
      <c r="G76" s="98"/>
      <c r="H76" s="200">
        <f t="shared" si="102"/>
        <v>0</v>
      </c>
      <c r="I76" s="134">
        <f t="shared" si="155"/>
        <v>0</v>
      </c>
      <c r="J76" s="44">
        <f t="shared" si="103"/>
        <v>0</v>
      </c>
      <c r="K76" s="134">
        <f t="shared" si="156"/>
        <v>0</v>
      </c>
      <c r="L76" s="100"/>
      <c r="M76" s="100"/>
      <c r="N76" s="100"/>
      <c r="O76" s="100"/>
      <c r="P76" s="100"/>
      <c r="Q76" s="100"/>
      <c r="R76" s="100"/>
      <c r="S76" s="100"/>
      <c r="T76" s="100"/>
      <c r="U76" s="100"/>
      <c r="V76" s="100"/>
      <c r="W76" s="100"/>
      <c r="AA76" s="1">
        <f t="shared" si="104"/>
        <v>0</v>
      </c>
      <c r="AB76" s="11">
        <f t="shared" si="142"/>
        <v>0</v>
      </c>
      <c r="AC76" s="11">
        <f t="shared" si="143"/>
        <v>0</v>
      </c>
      <c r="AD76" s="11">
        <f t="shared" si="144"/>
        <v>0</v>
      </c>
      <c r="AE76" s="11">
        <f t="shared" si="145"/>
        <v>0</v>
      </c>
      <c r="AF76" s="11">
        <f t="shared" si="146"/>
        <v>0</v>
      </c>
      <c r="AG76" s="11">
        <f t="shared" si="147"/>
        <v>0</v>
      </c>
      <c r="AH76" s="11">
        <f t="shared" si="148"/>
        <v>0</v>
      </c>
      <c r="AI76" s="11">
        <f t="shared" si="149"/>
        <v>0</v>
      </c>
      <c r="AJ76" s="11">
        <f t="shared" si="150"/>
        <v>0</v>
      </c>
      <c r="AK76" s="11">
        <f t="shared" si="151"/>
        <v>0</v>
      </c>
      <c r="AL76" s="11">
        <f t="shared" si="152"/>
        <v>0</v>
      </c>
      <c r="AM76" s="11">
        <f t="shared" si="153"/>
        <v>0</v>
      </c>
      <c r="AN76" s="11"/>
      <c r="AO76" s="1" t="str">
        <f t="shared" si="105"/>
        <v/>
      </c>
      <c r="AP76" s="49"/>
      <c r="AQ76" s="49"/>
      <c r="AR76" s="49"/>
      <c r="AS76" s="49"/>
      <c r="AT76" s="49"/>
      <c r="AU76" s="49"/>
      <c r="AV76" s="49"/>
      <c r="AW76" s="49"/>
      <c r="AX76" s="49"/>
      <c r="AY76" s="34">
        <f t="shared" si="154"/>
        <v>0</v>
      </c>
      <c r="AZ76" s="34"/>
      <c r="BA76" s="38">
        <f t="shared" si="106"/>
        <v>0</v>
      </c>
      <c r="BB76" s="38">
        <f t="shared" si="107"/>
        <v>0</v>
      </c>
      <c r="BC76" s="38">
        <f t="shared" si="108"/>
        <v>0</v>
      </c>
      <c r="BD76" s="38">
        <f t="shared" si="109"/>
        <v>0</v>
      </c>
      <c r="BE76" s="38">
        <f t="shared" si="110"/>
        <v>0</v>
      </c>
      <c r="BF76" s="38">
        <f t="shared" si="111"/>
        <v>0</v>
      </c>
      <c r="BG76" s="38">
        <f t="shared" si="112"/>
        <v>0</v>
      </c>
      <c r="BH76" s="38">
        <f t="shared" si="113"/>
        <v>0</v>
      </c>
      <c r="BI76" s="38">
        <f t="shared" si="114"/>
        <v>0</v>
      </c>
      <c r="BJ76" s="38">
        <f t="shared" si="157"/>
        <v>0</v>
      </c>
      <c r="BK76" s="39">
        <f t="shared" si="115"/>
        <v>0</v>
      </c>
      <c r="BL76" s="39">
        <f t="shared" si="116"/>
        <v>0</v>
      </c>
      <c r="BM76" s="39">
        <f t="shared" si="117"/>
        <v>0</v>
      </c>
      <c r="BN76" s="39">
        <f t="shared" si="118"/>
        <v>0</v>
      </c>
      <c r="BO76" s="39">
        <f t="shared" si="119"/>
        <v>0</v>
      </c>
      <c r="BP76" s="39">
        <f t="shared" si="120"/>
        <v>0</v>
      </c>
      <c r="BQ76" s="39">
        <f t="shared" si="121"/>
        <v>0</v>
      </c>
      <c r="BR76" s="39">
        <f t="shared" si="122"/>
        <v>0</v>
      </c>
      <c r="BS76" s="39">
        <f t="shared" si="123"/>
        <v>0</v>
      </c>
      <c r="BT76" s="39">
        <f t="shared" si="158"/>
        <v>0</v>
      </c>
      <c r="BU76" s="39">
        <f t="shared" si="124"/>
        <v>0</v>
      </c>
      <c r="BV76" s="39">
        <f t="shared" si="125"/>
        <v>0</v>
      </c>
      <c r="BW76" s="39">
        <f t="shared" si="126"/>
        <v>0</v>
      </c>
      <c r="BX76" s="39">
        <f t="shared" si="127"/>
        <v>0</v>
      </c>
      <c r="BY76" s="39">
        <f t="shared" si="128"/>
        <v>0</v>
      </c>
      <c r="BZ76" s="39">
        <f t="shared" si="129"/>
        <v>0</v>
      </c>
      <c r="CA76" s="39">
        <f t="shared" si="130"/>
        <v>0</v>
      </c>
      <c r="CB76" s="39">
        <f t="shared" si="131"/>
        <v>0</v>
      </c>
      <c r="CC76" s="39">
        <f t="shared" si="132"/>
        <v>0</v>
      </c>
      <c r="CD76" s="39">
        <f t="shared" si="159"/>
        <v>0</v>
      </c>
      <c r="CE76" s="39" t="str">
        <f t="shared" si="133"/>
        <v/>
      </c>
      <c r="CF76" s="39" t="str">
        <f t="shared" si="134"/>
        <v/>
      </c>
      <c r="CG76" s="39" t="str">
        <f t="shared" si="135"/>
        <v/>
      </c>
      <c r="CH76" s="39" t="str">
        <f t="shared" si="136"/>
        <v/>
      </c>
      <c r="CI76" s="39" t="str">
        <f t="shared" si="137"/>
        <v/>
      </c>
      <c r="CJ76" s="39" t="str">
        <f t="shared" si="138"/>
        <v/>
      </c>
      <c r="CK76" s="39" t="str">
        <f t="shared" si="139"/>
        <v/>
      </c>
      <c r="CL76" s="39" t="str">
        <f t="shared" si="140"/>
        <v/>
      </c>
      <c r="CM76" s="39" t="str">
        <f t="shared" si="141"/>
        <v/>
      </c>
      <c r="CN76" s="39" t="str">
        <f>IF($F76="Gross Revenue",BJ76,IF($F76="Net of COGP",#REF!,IF($F76="Area",BT76,IF($F76="Equally",CD76,""))))</f>
        <v/>
      </c>
    </row>
    <row r="77" spans="2:92">
      <c r="B77" s="96"/>
      <c r="C77" s="96"/>
      <c r="D77" s="97"/>
      <c r="E77" s="99"/>
      <c r="F77" s="203"/>
      <c r="G77" s="98"/>
      <c r="H77" s="200">
        <f t="shared" si="102"/>
        <v>0</v>
      </c>
      <c r="I77" s="134">
        <f t="shared" si="155"/>
        <v>0</v>
      </c>
      <c r="J77" s="44">
        <f t="shared" si="103"/>
        <v>0</v>
      </c>
      <c r="K77" s="134">
        <f t="shared" si="156"/>
        <v>0</v>
      </c>
      <c r="L77" s="100"/>
      <c r="M77" s="100"/>
      <c r="N77" s="100"/>
      <c r="O77" s="100"/>
      <c r="P77" s="100"/>
      <c r="Q77" s="100"/>
      <c r="R77" s="100"/>
      <c r="S77" s="100"/>
      <c r="T77" s="100"/>
      <c r="U77" s="100"/>
      <c r="V77" s="100"/>
      <c r="W77" s="100"/>
      <c r="AA77" s="1">
        <f t="shared" si="104"/>
        <v>0</v>
      </c>
      <c r="AB77" s="11">
        <f t="shared" si="142"/>
        <v>0</v>
      </c>
      <c r="AC77" s="11">
        <f t="shared" si="143"/>
        <v>0</v>
      </c>
      <c r="AD77" s="11">
        <f t="shared" si="144"/>
        <v>0</v>
      </c>
      <c r="AE77" s="11">
        <f t="shared" si="145"/>
        <v>0</v>
      </c>
      <c r="AF77" s="11">
        <f t="shared" si="146"/>
        <v>0</v>
      </c>
      <c r="AG77" s="11">
        <f t="shared" si="147"/>
        <v>0</v>
      </c>
      <c r="AH77" s="11">
        <f t="shared" si="148"/>
        <v>0</v>
      </c>
      <c r="AI77" s="11">
        <f t="shared" si="149"/>
        <v>0</v>
      </c>
      <c r="AJ77" s="11">
        <f t="shared" si="150"/>
        <v>0</v>
      </c>
      <c r="AK77" s="11">
        <f t="shared" si="151"/>
        <v>0</v>
      </c>
      <c r="AL77" s="11">
        <f t="shared" si="152"/>
        <v>0</v>
      </c>
      <c r="AM77" s="11">
        <f t="shared" si="153"/>
        <v>0</v>
      </c>
      <c r="AN77" s="11"/>
      <c r="AO77" s="1" t="str">
        <f t="shared" si="105"/>
        <v/>
      </c>
      <c r="AP77" s="49"/>
      <c r="AQ77" s="49"/>
      <c r="AR77" s="49"/>
      <c r="AS77" s="49"/>
      <c r="AT77" s="49"/>
      <c r="AU77" s="49"/>
      <c r="AV77" s="49"/>
      <c r="AW77" s="49"/>
      <c r="AX77" s="49"/>
      <c r="AY77" s="34">
        <f t="shared" si="154"/>
        <v>0</v>
      </c>
      <c r="AZ77" s="34"/>
      <c r="BA77" s="38">
        <f t="shared" si="106"/>
        <v>0</v>
      </c>
      <c r="BB77" s="38">
        <f t="shared" si="107"/>
        <v>0</v>
      </c>
      <c r="BC77" s="38">
        <f t="shared" si="108"/>
        <v>0</v>
      </c>
      <c r="BD77" s="38">
        <f t="shared" si="109"/>
        <v>0</v>
      </c>
      <c r="BE77" s="38">
        <f t="shared" si="110"/>
        <v>0</v>
      </c>
      <c r="BF77" s="38">
        <f t="shared" si="111"/>
        <v>0</v>
      </c>
      <c r="BG77" s="38">
        <f t="shared" si="112"/>
        <v>0</v>
      </c>
      <c r="BH77" s="38">
        <f t="shared" si="113"/>
        <v>0</v>
      </c>
      <c r="BI77" s="38">
        <f t="shared" si="114"/>
        <v>0</v>
      </c>
      <c r="BJ77" s="38">
        <f t="shared" si="157"/>
        <v>0</v>
      </c>
      <c r="BK77" s="39">
        <f t="shared" si="115"/>
        <v>0</v>
      </c>
      <c r="BL77" s="39">
        <f t="shared" si="116"/>
        <v>0</v>
      </c>
      <c r="BM77" s="39">
        <f t="shared" si="117"/>
        <v>0</v>
      </c>
      <c r="BN77" s="39">
        <f t="shared" si="118"/>
        <v>0</v>
      </c>
      <c r="BO77" s="39">
        <f t="shared" si="119"/>
        <v>0</v>
      </c>
      <c r="BP77" s="39">
        <f t="shared" si="120"/>
        <v>0</v>
      </c>
      <c r="BQ77" s="39">
        <f t="shared" si="121"/>
        <v>0</v>
      </c>
      <c r="BR77" s="39">
        <f t="shared" si="122"/>
        <v>0</v>
      </c>
      <c r="BS77" s="39">
        <f t="shared" si="123"/>
        <v>0</v>
      </c>
      <c r="BT77" s="39">
        <f t="shared" si="158"/>
        <v>0</v>
      </c>
      <c r="BU77" s="39">
        <f t="shared" si="124"/>
        <v>0</v>
      </c>
      <c r="BV77" s="39">
        <f t="shared" si="125"/>
        <v>0</v>
      </c>
      <c r="BW77" s="39">
        <f t="shared" si="126"/>
        <v>0</v>
      </c>
      <c r="BX77" s="39">
        <f t="shared" si="127"/>
        <v>0</v>
      </c>
      <c r="BY77" s="39">
        <f t="shared" si="128"/>
        <v>0</v>
      </c>
      <c r="BZ77" s="39">
        <f t="shared" si="129"/>
        <v>0</v>
      </c>
      <c r="CA77" s="39">
        <f t="shared" si="130"/>
        <v>0</v>
      </c>
      <c r="CB77" s="39">
        <f t="shared" si="131"/>
        <v>0</v>
      </c>
      <c r="CC77" s="39">
        <f t="shared" si="132"/>
        <v>0</v>
      </c>
      <c r="CD77" s="39">
        <f t="shared" si="159"/>
        <v>0</v>
      </c>
      <c r="CE77" s="39" t="str">
        <f t="shared" si="133"/>
        <v/>
      </c>
      <c r="CF77" s="39" t="str">
        <f t="shared" si="134"/>
        <v/>
      </c>
      <c r="CG77" s="39" t="str">
        <f t="shared" si="135"/>
        <v/>
      </c>
      <c r="CH77" s="39" t="str">
        <f t="shared" si="136"/>
        <v/>
      </c>
      <c r="CI77" s="39" t="str">
        <f t="shared" si="137"/>
        <v/>
      </c>
      <c r="CJ77" s="39" t="str">
        <f t="shared" si="138"/>
        <v/>
      </c>
      <c r="CK77" s="39" t="str">
        <f t="shared" si="139"/>
        <v/>
      </c>
      <c r="CL77" s="39" t="str">
        <f t="shared" si="140"/>
        <v/>
      </c>
      <c r="CM77" s="39" t="str">
        <f t="shared" si="141"/>
        <v/>
      </c>
      <c r="CN77" s="39" t="str">
        <f>IF($F77="Gross Revenue",BJ77,IF($F77="Net of COGP",#REF!,IF($F77="Area",BT77,IF($F77="Equally",CD77,""))))</f>
        <v/>
      </c>
    </row>
    <row r="78" spans="2:92">
      <c r="B78" s="96"/>
      <c r="C78" s="96"/>
      <c r="D78" s="97"/>
      <c r="E78" s="99"/>
      <c r="F78" s="203"/>
      <c r="G78" s="98"/>
      <c r="H78" s="200">
        <f t="shared" si="102"/>
        <v>0</v>
      </c>
      <c r="I78" s="134">
        <f t="shared" si="155"/>
        <v>0</v>
      </c>
      <c r="J78" s="44">
        <f t="shared" si="103"/>
        <v>0</v>
      </c>
      <c r="K78" s="134">
        <f t="shared" si="156"/>
        <v>0</v>
      </c>
      <c r="L78" s="100"/>
      <c r="M78" s="100"/>
      <c r="N78" s="100"/>
      <c r="O78" s="100"/>
      <c r="P78" s="100"/>
      <c r="Q78" s="100"/>
      <c r="R78" s="100"/>
      <c r="S78" s="100"/>
      <c r="T78" s="100"/>
      <c r="U78" s="100"/>
      <c r="V78" s="100"/>
      <c r="W78" s="100"/>
      <c r="AA78" s="1">
        <f t="shared" si="104"/>
        <v>0</v>
      </c>
      <c r="AB78" s="11">
        <f t="shared" si="142"/>
        <v>0</v>
      </c>
      <c r="AC78" s="11">
        <f t="shared" si="143"/>
        <v>0</v>
      </c>
      <c r="AD78" s="11">
        <f t="shared" si="144"/>
        <v>0</v>
      </c>
      <c r="AE78" s="11">
        <f t="shared" si="145"/>
        <v>0</v>
      </c>
      <c r="AF78" s="11">
        <f t="shared" si="146"/>
        <v>0</v>
      </c>
      <c r="AG78" s="11">
        <f t="shared" si="147"/>
        <v>0</v>
      </c>
      <c r="AH78" s="11">
        <f t="shared" si="148"/>
        <v>0</v>
      </c>
      <c r="AI78" s="11">
        <f t="shared" si="149"/>
        <v>0</v>
      </c>
      <c r="AJ78" s="11">
        <f t="shared" si="150"/>
        <v>0</v>
      </c>
      <c r="AK78" s="11">
        <f t="shared" si="151"/>
        <v>0</v>
      </c>
      <c r="AL78" s="11">
        <f t="shared" si="152"/>
        <v>0</v>
      </c>
      <c r="AM78" s="11">
        <f t="shared" si="153"/>
        <v>0</v>
      </c>
      <c r="AN78" s="11"/>
      <c r="AO78" s="1" t="str">
        <f t="shared" si="105"/>
        <v/>
      </c>
      <c r="AP78" s="49"/>
      <c r="AQ78" s="49"/>
      <c r="AR78" s="49"/>
      <c r="AS78" s="49"/>
      <c r="AT78" s="49"/>
      <c r="AU78" s="49"/>
      <c r="AV78" s="49"/>
      <c r="AW78" s="49"/>
      <c r="AX78" s="49"/>
      <c r="AY78" s="34">
        <f t="shared" si="154"/>
        <v>0</v>
      </c>
      <c r="AZ78" s="34"/>
      <c r="BA78" s="38">
        <f t="shared" si="106"/>
        <v>0</v>
      </c>
      <c r="BB78" s="38">
        <f t="shared" si="107"/>
        <v>0</v>
      </c>
      <c r="BC78" s="38">
        <f t="shared" si="108"/>
        <v>0</v>
      </c>
      <c r="BD78" s="38">
        <f t="shared" si="109"/>
        <v>0</v>
      </c>
      <c r="BE78" s="38">
        <f t="shared" si="110"/>
        <v>0</v>
      </c>
      <c r="BF78" s="38">
        <f t="shared" si="111"/>
        <v>0</v>
      </c>
      <c r="BG78" s="38">
        <f t="shared" si="112"/>
        <v>0</v>
      </c>
      <c r="BH78" s="38">
        <f t="shared" si="113"/>
        <v>0</v>
      </c>
      <c r="BI78" s="38">
        <f t="shared" si="114"/>
        <v>0</v>
      </c>
      <c r="BJ78" s="38">
        <f t="shared" si="157"/>
        <v>0</v>
      </c>
      <c r="BK78" s="39">
        <f t="shared" si="115"/>
        <v>0</v>
      </c>
      <c r="BL78" s="39">
        <f t="shared" si="116"/>
        <v>0</v>
      </c>
      <c r="BM78" s="39">
        <f t="shared" si="117"/>
        <v>0</v>
      </c>
      <c r="BN78" s="39">
        <f t="shared" si="118"/>
        <v>0</v>
      </c>
      <c r="BO78" s="39">
        <f t="shared" si="119"/>
        <v>0</v>
      </c>
      <c r="BP78" s="39">
        <f t="shared" si="120"/>
        <v>0</v>
      </c>
      <c r="BQ78" s="39">
        <f t="shared" si="121"/>
        <v>0</v>
      </c>
      <c r="BR78" s="39">
        <f t="shared" si="122"/>
        <v>0</v>
      </c>
      <c r="BS78" s="39">
        <f t="shared" si="123"/>
        <v>0</v>
      </c>
      <c r="BT78" s="39">
        <f t="shared" si="158"/>
        <v>0</v>
      </c>
      <c r="BU78" s="39">
        <f t="shared" si="124"/>
        <v>0</v>
      </c>
      <c r="BV78" s="39">
        <f t="shared" si="125"/>
        <v>0</v>
      </c>
      <c r="BW78" s="39">
        <f t="shared" si="126"/>
        <v>0</v>
      </c>
      <c r="BX78" s="39">
        <f t="shared" si="127"/>
        <v>0</v>
      </c>
      <c r="BY78" s="39">
        <f t="shared" si="128"/>
        <v>0</v>
      </c>
      <c r="BZ78" s="39">
        <f t="shared" si="129"/>
        <v>0</v>
      </c>
      <c r="CA78" s="39">
        <f t="shared" si="130"/>
        <v>0</v>
      </c>
      <c r="CB78" s="39">
        <f t="shared" si="131"/>
        <v>0</v>
      </c>
      <c r="CC78" s="39">
        <f t="shared" si="132"/>
        <v>0</v>
      </c>
      <c r="CD78" s="39">
        <f t="shared" si="159"/>
        <v>0</v>
      </c>
      <c r="CE78" s="39" t="str">
        <f t="shared" si="133"/>
        <v/>
      </c>
      <c r="CF78" s="39" t="str">
        <f t="shared" si="134"/>
        <v/>
      </c>
      <c r="CG78" s="39" t="str">
        <f t="shared" si="135"/>
        <v/>
      </c>
      <c r="CH78" s="39" t="str">
        <f t="shared" si="136"/>
        <v/>
      </c>
      <c r="CI78" s="39" t="str">
        <f t="shared" si="137"/>
        <v/>
      </c>
      <c r="CJ78" s="39" t="str">
        <f t="shared" si="138"/>
        <v/>
      </c>
      <c r="CK78" s="39" t="str">
        <f t="shared" si="139"/>
        <v/>
      </c>
      <c r="CL78" s="39" t="str">
        <f t="shared" si="140"/>
        <v/>
      </c>
      <c r="CM78" s="39" t="str">
        <f t="shared" si="141"/>
        <v/>
      </c>
      <c r="CN78" s="39" t="str">
        <f>IF($F78="Gross Revenue",BJ78,IF($F78="Net of COGP",#REF!,IF($F78="Area",BT78,IF($F78="Equally",CD78,""))))</f>
        <v/>
      </c>
    </row>
    <row r="79" spans="2:92">
      <c r="B79" s="96"/>
      <c r="C79" s="96"/>
      <c r="D79" s="97"/>
      <c r="E79" s="99"/>
      <c r="F79" s="203"/>
      <c r="G79" s="98"/>
      <c r="H79" s="200">
        <f t="shared" si="102"/>
        <v>0</v>
      </c>
      <c r="I79" s="134">
        <f t="shared" si="155"/>
        <v>0</v>
      </c>
      <c r="J79" s="44">
        <f t="shared" si="103"/>
        <v>0</v>
      </c>
      <c r="K79" s="134">
        <f t="shared" si="156"/>
        <v>0</v>
      </c>
      <c r="L79" s="100"/>
      <c r="M79" s="100"/>
      <c r="N79" s="100"/>
      <c r="O79" s="100"/>
      <c r="P79" s="100"/>
      <c r="Q79" s="100"/>
      <c r="R79" s="100"/>
      <c r="S79" s="100"/>
      <c r="T79" s="100"/>
      <c r="U79" s="100"/>
      <c r="V79" s="100"/>
      <c r="W79" s="100"/>
      <c r="AA79" s="1">
        <f t="shared" si="104"/>
        <v>0</v>
      </c>
      <c r="AB79" s="11">
        <f t="shared" si="142"/>
        <v>0</v>
      </c>
      <c r="AC79" s="11">
        <f t="shared" si="143"/>
        <v>0</v>
      </c>
      <c r="AD79" s="11">
        <f t="shared" si="144"/>
        <v>0</v>
      </c>
      <c r="AE79" s="11">
        <f t="shared" si="145"/>
        <v>0</v>
      </c>
      <c r="AF79" s="11">
        <f t="shared" si="146"/>
        <v>0</v>
      </c>
      <c r="AG79" s="11">
        <f t="shared" si="147"/>
        <v>0</v>
      </c>
      <c r="AH79" s="11">
        <f t="shared" si="148"/>
        <v>0</v>
      </c>
      <c r="AI79" s="11">
        <f t="shared" si="149"/>
        <v>0</v>
      </c>
      <c r="AJ79" s="11">
        <f t="shared" si="150"/>
        <v>0</v>
      </c>
      <c r="AK79" s="11">
        <f t="shared" si="151"/>
        <v>0</v>
      </c>
      <c r="AL79" s="11">
        <f t="shared" si="152"/>
        <v>0</v>
      </c>
      <c r="AM79" s="11">
        <f t="shared" si="153"/>
        <v>0</v>
      </c>
      <c r="AN79" s="11"/>
      <c r="AO79" s="1" t="str">
        <f t="shared" si="105"/>
        <v/>
      </c>
      <c r="AP79" s="49"/>
      <c r="AQ79" s="49"/>
      <c r="AR79" s="49"/>
      <c r="AS79" s="49"/>
      <c r="AT79" s="49"/>
      <c r="AU79" s="49"/>
      <c r="AV79" s="49"/>
      <c r="AW79" s="49"/>
      <c r="AX79" s="49"/>
      <c r="AY79" s="34">
        <f t="shared" si="154"/>
        <v>0</v>
      </c>
      <c r="AZ79" s="34"/>
      <c r="BA79" s="38">
        <f t="shared" si="106"/>
        <v>0</v>
      </c>
      <c r="BB79" s="38">
        <f t="shared" si="107"/>
        <v>0</v>
      </c>
      <c r="BC79" s="38">
        <f t="shared" si="108"/>
        <v>0</v>
      </c>
      <c r="BD79" s="38">
        <f t="shared" si="109"/>
        <v>0</v>
      </c>
      <c r="BE79" s="38">
        <f t="shared" si="110"/>
        <v>0</v>
      </c>
      <c r="BF79" s="38">
        <f t="shared" si="111"/>
        <v>0</v>
      </c>
      <c r="BG79" s="38">
        <f t="shared" si="112"/>
        <v>0</v>
      </c>
      <c r="BH79" s="38">
        <f t="shared" si="113"/>
        <v>0</v>
      </c>
      <c r="BI79" s="38">
        <f t="shared" si="114"/>
        <v>0</v>
      </c>
      <c r="BJ79" s="38">
        <f t="shared" si="157"/>
        <v>0</v>
      </c>
      <c r="BK79" s="39">
        <f t="shared" si="115"/>
        <v>0</v>
      </c>
      <c r="BL79" s="39">
        <f t="shared" si="116"/>
        <v>0</v>
      </c>
      <c r="BM79" s="39">
        <f t="shared" si="117"/>
        <v>0</v>
      </c>
      <c r="BN79" s="39">
        <f t="shared" si="118"/>
        <v>0</v>
      </c>
      <c r="BO79" s="39">
        <f t="shared" si="119"/>
        <v>0</v>
      </c>
      <c r="BP79" s="39">
        <f t="shared" si="120"/>
        <v>0</v>
      </c>
      <c r="BQ79" s="39">
        <f t="shared" si="121"/>
        <v>0</v>
      </c>
      <c r="BR79" s="39">
        <f t="shared" si="122"/>
        <v>0</v>
      </c>
      <c r="BS79" s="39">
        <f t="shared" si="123"/>
        <v>0</v>
      </c>
      <c r="BT79" s="39">
        <f t="shared" si="158"/>
        <v>0</v>
      </c>
      <c r="BU79" s="39">
        <f t="shared" si="124"/>
        <v>0</v>
      </c>
      <c r="BV79" s="39">
        <f t="shared" si="125"/>
        <v>0</v>
      </c>
      <c r="BW79" s="39">
        <f t="shared" si="126"/>
        <v>0</v>
      </c>
      <c r="BX79" s="39">
        <f t="shared" si="127"/>
        <v>0</v>
      </c>
      <c r="BY79" s="39">
        <f t="shared" si="128"/>
        <v>0</v>
      </c>
      <c r="BZ79" s="39">
        <f t="shared" si="129"/>
        <v>0</v>
      </c>
      <c r="CA79" s="39">
        <f t="shared" si="130"/>
        <v>0</v>
      </c>
      <c r="CB79" s="39">
        <f t="shared" si="131"/>
        <v>0</v>
      </c>
      <c r="CC79" s="39">
        <f t="shared" si="132"/>
        <v>0</v>
      </c>
      <c r="CD79" s="39">
        <f t="shared" si="159"/>
        <v>0</v>
      </c>
      <c r="CE79" s="39" t="str">
        <f t="shared" si="133"/>
        <v/>
      </c>
      <c r="CF79" s="39" t="str">
        <f t="shared" si="134"/>
        <v/>
      </c>
      <c r="CG79" s="39" t="str">
        <f t="shared" si="135"/>
        <v/>
      </c>
      <c r="CH79" s="39" t="str">
        <f t="shared" si="136"/>
        <v/>
      </c>
      <c r="CI79" s="39" t="str">
        <f t="shared" si="137"/>
        <v/>
      </c>
      <c r="CJ79" s="39" t="str">
        <f t="shared" si="138"/>
        <v/>
      </c>
      <c r="CK79" s="39" t="str">
        <f t="shared" si="139"/>
        <v/>
      </c>
      <c r="CL79" s="39" t="str">
        <f t="shared" si="140"/>
        <v/>
      </c>
      <c r="CM79" s="39" t="str">
        <f t="shared" si="141"/>
        <v/>
      </c>
      <c r="CN79" s="39" t="str">
        <f>IF($F79="Gross Revenue",BJ79,IF($F79="Net of COGP",#REF!,IF($F79="Area",BT79,IF($F79="Equally",CD79,""))))</f>
        <v/>
      </c>
    </row>
    <row r="80" spans="2:92">
      <c r="B80" s="96"/>
      <c r="C80" s="96"/>
      <c r="D80" s="97"/>
      <c r="E80" s="99"/>
      <c r="F80" s="203"/>
      <c r="G80" s="98"/>
      <c r="H80" s="200">
        <f t="shared" si="102"/>
        <v>0</v>
      </c>
      <c r="I80" s="134">
        <f t="shared" si="155"/>
        <v>0</v>
      </c>
      <c r="J80" s="44">
        <f t="shared" si="103"/>
        <v>0</v>
      </c>
      <c r="K80" s="134">
        <f t="shared" si="156"/>
        <v>0</v>
      </c>
      <c r="L80" s="100"/>
      <c r="M80" s="100"/>
      <c r="N80" s="100"/>
      <c r="O80" s="100"/>
      <c r="P80" s="100"/>
      <c r="Q80" s="100"/>
      <c r="R80" s="100"/>
      <c r="S80" s="100"/>
      <c r="T80" s="100"/>
      <c r="U80" s="100"/>
      <c r="V80" s="100"/>
      <c r="W80" s="100"/>
      <c r="AA80" s="1">
        <f t="shared" si="104"/>
        <v>0</v>
      </c>
      <c r="AB80" s="11">
        <f t="shared" si="142"/>
        <v>0</v>
      </c>
      <c r="AC80" s="11">
        <f t="shared" si="143"/>
        <v>0</v>
      </c>
      <c r="AD80" s="11">
        <f t="shared" si="144"/>
        <v>0</v>
      </c>
      <c r="AE80" s="11">
        <f t="shared" si="145"/>
        <v>0</v>
      </c>
      <c r="AF80" s="11">
        <f t="shared" si="146"/>
        <v>0</v>
      </c>
      <c r="AG80" s="11">
        <f t="shared" si="147"/>
        <v>0</v>
      </c>
      <c r="AH80" s="11">
        <f t="shared" si="148"/>
        <v>0</v>
      </c>
      <c r="AI80" s="11">
        <f t="shared" si="149"/>
        <v>0</v>
      </c>
      <c r="AJ80" s="11">
        <f t="shared" si="150"/>
        <v>0</v>
      </c>
      <c r="AK80" s="11">
        <f t="shared" si="151"/>
        <v>0</v>
      </c>
      <c r="AL80" s="11">
        <f t="shared" si="152"/>
        <v>0</v>
      </c>
      <c r="AM80" s="11">
        <f t="shared" si="153"/>
        <v>0</v>
      </c>
      <c r="AN80" s="11"/>
      <c r="AO80" s="1" t="str">
        <f t="shared" si="105"/>
        <v/>
      </c>
      <c r="AP80" s="49"/>
      <c r="AQ80" s="49"/>
      <c r="AR80" s="49"/>
      <c r="AS80" s="49"/>
      <c r="AT80" s="49"/>
      <c r="AU80" s="49"/>
      <c r="AV80" s="49"/>
      <c r="AW80" s="49"/>
      <c r="AX80" s="49"/>
      <c r="AY80" s="34">
        <f t="shared" si="154"/>
        <v>0</v>
      </c>
      <c r="AZ80" s="34"/>
      <c r="BA80" s="38">
        <f t="shared" si="106"/>
        <v>0</v>
      </c>
      <c r="BB80" s="38">
        <f t="shared" si="107"/>
        <v>0</v>
      </c>
      <c r="BC80" s="38">
        <f t="shared" si="108"/>
        <v>0</v>
      </c>
      <c r="BD80" s="38">
        <f t="shared" si="109"/>
        <v>0</v>
      </c>
      <c r="BE80" s="38">
        <f t="shared" si="110"/>
        <v>0</v>
      </c>
      <c r="BF80" s="38">
        <f t="shared" si="111"/>
        <v>0</v>
      </c>
      <c r="BG80" s="38">
        <f t="shared" si="112"/>
        <v>0</v>
      </c>
      <c r="BH80" s="38">
        <f t="shared" si="113"/>
        <v>0</v>
      </c>
      <c r="BI80" s="38">
        <f t="shared" si="114"/>
        <v>0</v>
      </c>
      <c r="BJ80" s="38">
        <f t="shared" si="157"/>
        <v>0</v>
      </c>
      <c r="BK80" s="39">
        <f t="shared" si="115"/>
        <v>0</v>
      </c>
      <c r="BL80" s="39">
        <f t="shared" si="116"/>
        <v>0</v>
      </c>
      <c r="BM80" s="39">
        <f t="shared" si="117"/>
        <v>0</v>
      </c>
      <c r="BN80" s="39">
        <f t="shared" si="118"/>
        <v>0</v>
      </c>
      <c r="BO80" s="39">
        <f t="shared" si="119"/>
        <v>0</v>
      </c>
      <c r="BP80" s="39">
        <f t="shared" si="120"/>
        <v>0</v>
      </c>
      <c r="BQ80" s="39">
        <f t="shared" si="121"/>
        <v>0</v>
      </c>
      <c r="BR80" s="39">
        <f t="shared" si="122"/>
        <v>0</v>
      </c>
      <c r="BS80" s="39">
        <f t="shared" si="123"/>
        <v>0</v>
      </c>
      <c r="BT80" s="39">
        <f t="shared" si="158"/>
        <v>0</v>
      </c>
      <c r="BU80" s="39">
        <f t="shared" si="124"/>
        <v>0</v>
      </c>
      <c r="BV80" s="39">
        <f t="shared" si="125"/>
        <v>0</v>
      </c>
      <c r="BW80" s="39">
        <f t="shared" si="126"/>
        <v>0</v>
      </c>
      <c r="BX80" s="39">
        <f t="shared" si="127"/>
        <v>0</v>
      </c>
      <c r="BY80" s="39">
        <f t="shared" si="128"/>
        <v>0</v>
      </c>
      <c r="BZ80" s="39">
        <f t="shared" si="129"/>
        <v>0</v>
      </c>
      <c r="CA80" s="39">
        <f t="shared" si="130"/>
        <v>0</v>
      </c>
      <c r="CB80" s="39">
        <f t="shared" si="131"/>
        <v>0</v>
      </c>
      <c r="CC80" s="39">
        <f t="shared" si="132"/>
        <v>0</v>
      </c>
      <c r="CD80" s="39">
        <f t="shared" si="159"/>
        <v>0</v>
      </c>
      <c r="CE80" s="39" t="str">
        <f t="shared" si="133"/>
        <v/>
      </c>
      <c r="CF80" s="39" t="str">
        <f t="shared" si="134"/>
        <v/>
      </c>
      <c r="CG80" s="39" t="str">
        <f t="shared" si="135"/>
        <v/>
      </c>
      <c r="CH80" s="39" t="str">
        <f t="shared" si="136"/>
        <v/>
      </c>
      <c r="CI80" s="39" t="str">
        <f t="shared" si="137"/>
        <v/>
      </c>
      <c r="CJ80" s="39" t="str">
        <f t="shared" si="138"/>
        <v/>
      </c>
      <c r="CK80" s="39" t="str">
        <f t="shared" si="139"/>
        <v/>
      </c>
      <c r="CL80" s="39" t="str">
        <f t="shared" si="140"/>
        <v/>
      </c>
      <c r="CM80" s="39" t="str">
        <f t="shared" si="141"/>
        <v/>
      </c>
      <c r="CN80" s="39" t="str">
        <f>IF($F80="Gross Revenue",BJ80,IF($F80="Net of COGP",#REF!,IF($F80="Area",BT80,IF($F80="Equally",CD80,""))))</f>
        <v/>
      </c>
    </row>
    <row r="81" spans="2:92">
      <c r="B81" s="96"/>
      <c r="C81" s="96"/>
      <c r="D81" s="97"/>
      <c r="E81" s="99"/>
      <c r="F81" s="203"/>
      <c r="G81" s="98"/>
      <c r="H81" s="200">
        <f t="shared" si="102"/>
        <v>0</v>
      </c>
      <c r="I81" s="134">
        <f t="shared" si="155"/>
        <v>0</v>
      </c>
      <c r="J81" s="44">
        <f t="shared" si="103"/>
        <v>0</v>
      </c>
      <c r="K81" s="134">
        <f t="shared" si="156"/>
        <v>0</v>
      </c>
      <c r="L81" s="100"/>
      <c r="M81" s="100"/>
      <c r="N81" s="100"/>
      <c r="O81" s="100"/>
      <c r="P81" s="100"/>
      <c r="Q81" s="100"/>
      <c r="R81" s="100"/>
      <c r="S81" s="100"/>
      <c r="T81" s="100"/>
      <c r="U81" s="100"/>
      <c r="V81" s="100"/>
      <c r="W81" s="100"/>
      <c r="AA81" s="1">
        <f t="shared" si="104"/>
        <v>0</v>
      </c>
      <c r="AB81" s="11">
        <f t="shared" si="142"/>
        <v>0</v>
      </c>
      <c r="AC81" s="11">
        <f t="shared" si="143"/>
        <v>0</v>
      </c>
      <c r="AD81" s="11">
        <f t="shared" si="144"/>
        <v>0</v>
      </c>
      <c r="AE81" s="11">
        <f t="shared" si="145"/>
        <v>0</v>
      </c>
      <c r="AF81" s="11">
        <f t="shared" si="146"/>
        <v>0</v>
      </c>
      <c r="AG81" s="11">
        <f t="shared" si="147"/>
        <v>0</v>
      </c>
      <c r="AH81" s="11">
        <f t="shared" si="148"/>
        <v>0</v>
      </c>
      <c r="AI81" s="11">
        <f t="shared" si="149"/>
        <v>0</v>
      </c>
      <c r="AJ81" s="11">
        <f t="shared" si="150"/>
        <v>0</v>
      </c>
      <c r="AK81" s="11">
        <f t="shared" si="151"/>
        <v>0</v>
      </c>
      <c r="AL81" s="11">
        <f t="shared" si="152"/>
        <v>0</v>
      </c>
      <c r="AM81" s="11">
        <f t="shared" si="153"/>
        <v>0</v>
      </c>
      <c r="AN81" s="11"/>
      <c r="AO81" s="1" t="str">
        <f t="shared" si="105"/>
        <v/>
      </c>
      <c r="AP81" s="49"/>
      <c r="AQ81" s="49"/>
      <c r="AR81" s="49"/>
      <c r="AS81" s="49"/>
      <c r="AT81" s="49"/>
      <c r="AU81" s="49"/>
      <c r="AV81" s="49"/>
      <c r="AW81" s="49"/>
      <c r="AX81" s="49"/>
      <c r="AY81" s="34">
        <f t="shared" si="154"/>
        <v>0</v>
      </c>
      <c r="AZ81" s="34"/>
      <c r="BA81" s="38">
        <f t="shared" si="106"/>
        <v>0</v>
      </c>
      <c r="BB81" s="38">
        <f t="shared" si="107"/>
        <v>0</v>
      </c>
      <c r="BC81" s="38">
        <f t="shared" si="108"/>
        <v>0</v>
      </c>
      <c r="BD81" s="38">
        <f t="shared" si="109"/>
        <v>0</v>
      </c>
      <c r="BE81" s="38">
        <f t="shared" si="110"/>
        <v>0</v>
      </c>
      <c r="BF81" s="38">
        <f t="shared" si="111"/>
        <v>0</v>
      </c>
      <c r="BG81" s="38">
        <f t="shared" si="112"/>
        <v>0</v>
      </c>
      <c r="BH81" s="38">
        <f t="shared" si="113"/>
        <v>0</v>
      </c>
      <c r="BI81" s="38">
        <f t="shared" si="114"/>
        <v>0</v>
      </c>
      <c r="BJ81" s="38">
        <f t="shared" si="157"/>
        <v>0</v>
      </c>
      <c r="BK81" s="39">
        <f t="shared" si="115"/>
        <v>0</v>
      </c>
      <c r="BL81" s="39">
        <f t="shared" si="116"/>
        <v>0</v>
      </c>
      <c r="BM81" s="39">
        <f t="shared" si="117"/>
        <v>0</v>
      </c>
      <c r="BN81" s="39">
        <f t="shared" si="118"/>
        <v>0</v>
      </c>
      <c r="BO81" s="39">
        <f t="shared" si="119"/>
        <v>0</v>
      </c>
      <c r="BP81" s="39">
        <f t="shared" si="120"/>
        <v>0</v>
      </c>
      <c r="BQ81" s="39">
        <f t="shared" si="121"/>
        <v>0</v>
      </c>
      <c r="BR81" s="39">
        <f t="shared" si="122"/>
        <v>0</v>
      </c>
      <c r="BS81" s="39">
        <f t="shared" si="123"/>
        <v>0</v>
      </c>
      <c r="BT81" s="39">
        <f t="shared" si="158"/>
        <v>0</v>
      </c>
      <c r="BU81" s="39">
        <f t="shared" si="124"/>
        <v>0</v>
      </c>
      <c r="BV81" s="39">
        <f t="shared" si="125"/>
        <v>0</v>
      </c>
      <c r="BW81" s="39">
        <f t="shared" si="126"/>
        <v>0</v>
      </c>
      <c r="BX81" s="39">
        <f t="shared" si="127"/>
        <v>0</v>
      </c>
      <c r="BY81" s="39">
        <f t="shared" si="128"/>
        <v>0</v>
      </c>
      <c r="BZ81" s="39">
        <f t="shared" si="129"/>
        <v>0</v>
      </c>
      <c r="CA81" s="39">
        <f t="shared" si="130"/>
        <v>0</v>
      </c>
      <c r="CB81" s="39">
        <f t="shared" si="131"/>
        <v>0</v>
      </c>
      <c r="CC81" s="39">
        <f t="shared" si="132"/>
        <v>0</v>
      </c>
      <c r="CD81" s="39">
        <f t="shared" si="159"/>
        <v>0</v>
      </c>
      <c r="CE81" s="39" t="str">
        <f t="shared" si="133"/>
        <v/>
      </c>
      <c r="CF81" s="39" t="str">
        <f t="shared" si="134"/>
        <v/>
      </c>
      <c r="CG81" s="39" t="str">
        <f t="shared" si="135"/>
        <v/>
      </c>
      <c r="CH81" s="39" t="str">
        <f t="shared" si="136"/>
        <v/>
      </c>
      <c r="CI81" s="39" t="str">
        <f t="shared" si="137"/>
        <v/>
      </c>
      <c r="CJ81" s="39" t="str">
        <f t="shared" si="138"/>
        <v/>
      </c>
      <c r="CK81" s="39" t="str">
        <f t="shared" si="139"/>
        <v/>
      </c>
      <c r="CL81" s="39" t="str">
        <f t="shared" si="140"/>
        <v/>
      </c>
      <c r="CM81" s="39" t="str">
        <f t="shared" si="141"/>
        <v/>
      </c>
      <c r="CN81" s="39" t="str">
        <f>IF($F81="Gross Revenue",BJ81,IF($F81="Net of COGP",#REF!,IF($F81="Area",BT81,IF($F81="Equally",CD81,""))))</f>
        <v/>
      </c>
    </row>
    <row r="82" spans="2:92">
      <c r="B82" s="96"/>
      <c r="C82" s="96"/>
      <c r="D82" s="97"/>
      <c r="E82" s="99"/>
      <c r="F82" s="203"/>
      <c r="G82" s="98"/>
      <c r="H82" s="200">
        <f t="shared" si="102"/>
        <v>0</v>
      </c>
      <c r="I82" s="134">
        <f t="shared" si="155"/>
        <v>0</v>
      </c>
      <c r="J82" s="44">
        <f t="shared" si="103"/>
        <v>0</v>
      </c>
      <c r="K82" s="134">
        <f t="shared" si="156"/>
        <v>0</v>
      </c>
      <c r="L82" s="100"/>
      <c r="M82" s="100"/>
      <c r="N82" s="100"/>
      <c r="O82" s="100"/>
      <c r="P82" s="100"/>
      <c r="Q82" s="100"/>
      <c r="R82" s="100"/>
      <c r="S82" s="100"/>
      <c r="T82" s="100"/>
      <c r="U82" s="100"/>
      <c r="V82" s="100"/>
      <c r="W82" s="100"/>
      <c r="AA82" s="1">
        <f t="shared" si="104"/>
        <v>0</v>
      </c>
      <c r="AB82" s="11">
        <f t="shared" si="142"/>
        <v>0</v>
      </c>
      <c r="AC82" s="11">
        <f t="shared" si="143"/>
        <v>0</v>
      </c>
      <c r="AD82" s="11">
        <f t="shared" si="144"/>
        <v>0</v>
      </c>
      <c r="AE82" s="11">
        <f t="shared" si="145"/>
        <v>0</v>
      </c>
      <c r="AF82" s="11">
        <f t="shared" si="146"/>
        <v>0</v>
      </c>
      <c r="AG82" s="11">
        <f t="shared" si="147"/>
        <v>0</v>
      </c>
      <c r="AH82" s="11">
        <f t="shared" si="148"/>
        <v>0</v>
      </c>
      <c r="AI82" s="11">
        <f t="shared" si="149"/>
        <v>0</v>
      </c>
      <c r="AJ82" s="11">
        <f t="shared" si="150"/>
        <v>0</v>
      </c>
      <c r="AK82" s="11">
        <f t="shared" si="151"/>
        <v>0</v>
      </c>
      <c r="AL82" s="11">
        <f t="shared" si="152"/>
        <v>0</v>
      </c>
      <c r="AM82" s="11">
        <f t="shared" si="153"/>
        <v>0</v>
      </c>
      <c r="AN82" s="11"/>
      <c r="AO82" s="1" t="str">
        <f t="shared" si="105"/>
        <v/>
      </c>
      <c r="AP82" s="49"/>
      <c r="AQ82" s="49"/>
      <c r="AR82" s="49"/>
      <c r="AS82" s="49"/>
      <c r="AT82" s="49"/>
      <c r="AU82" s="49"/>
      <c r="AV82" s="49"/>
      <c r="AW82" s="49"/>
      <c r="AX82" s="49"/>
      <c r="AY82" s="34">
        <f t="shared" si="154"/>
        <v>0</v>
      </c>
      <c r="AZ82" s="34"/>
      <c r="BA82" s="38">
        <f t="shared" si="106"/>
        <v>0</v>
      </c>
      <c r="BB82" s="38">
        <f t="shared" si="107"/>
        <v>0</v>
      </c>
      <c r="BC82" s="38">
        <f t="shared" si="108"/>
        <v>0</v>
      </c>
      <c r="BD82" s="38">
        <f t="shared" si="109"/>
        <v>0</v>
      </c>
      <c r="BE82" s="38">
        <f t="shared" si="110"/>
        <v>0</v>
      </c>
      <c r="BF82" s="38">
        <f t="shared" si="111"/>
        <v>0</v>
      </c>
      <c r="BG82" s="38">
        <f t="shared" si="112"/>
        <v>0</v>
      </c>
      <c r="BH82" s="38">
        <f t="shared" si="113"/>
        <v>0</v>
      </c>
      <c r="BI82" s="38">
        <f t="shared" si="114"/>
        <v>0</v>
      </c>
      <c r="BJ82" s="38">
        <f t="shared" si="157"/>
        <v>0</v>
      </c>
      <c r="BK82" s="39">
        <f t="shared" si="115"/>
        <v>0</v>
      </c>
      <c r="BL82" s="39">
        <f t="shared" si="116"/>
        <v>0</v>
      </c>
      <c r="BM82" s="39">
        <f t="shared" si="117"/>
        <v>0</v>
      </c>
      <c r="BN82" s="39">
        <f t="shared" si="118"/>
        <v>0</v>
      </c>
      <c r="BO82" s="39">
        <f t="shared" si="119"/>
        <v>0</v>
      </c>
      <c r="BP82" s="39">
        <f t="shared" si="120"/>
        <v>0</v>
      </c>
      <c r="BQ82" s="39">
        <f t="shared" si="121"/>
        <v>0</v>
      </c>
      <c r="BR82" s="39">
        <f t="shared" si="122"/>
        <v>0</v>
      </c>
      <c r="BS82" s="39">
        <f t="shared" si="123"/>
        <v>0</v>
      </c>
      <c r="BT82" s="39">
        <f t="shared" si="158"/>
        <v>0</v>
      </c>
      <c r="BU82" s="39">
        <f t="shared" si="124"/>
        <v>0</v>
      </c>
      <c r="BV82" s="39">
        <f t="shared" si="125"/>
        <v>0</v>
      </c>
      <c r="BW82" s="39">
        <f t="shared" si="126"/>
        <v>0</v>
      </c>
      <c r="BX82" s="39">
        <f t="shared" si="127"/>
        <v>0</v>
      </c>
      <c r="BY82" s="39">
        <f t="shared" si="128"/>
        <v>0</v>
      </c>
      <c r="BZ82" s="39">
        <f t="shared" si="129"/>
        <v>0</v>
      </c>
      <c r="CA82" s="39">
        <f t="shared" si="130"/>
        <v>0</v>
      </c>
      <c r="CB82" s="39">
        <f t="shared" si="131"/>
        <v>0</v>
      </c>
      <c r="CC82" s="39">
        <f t="shared" si="132"/>
        <v>0</v>
      </c>
      <c r="CD82" s="39">
        <f t="shared" si="159"/>
        <v>0</v>
      </c>
      <c r="CE82" s="39" t="str">
        <f t="shared" si="133"/>
        <v/>
      </c>
      <c r="CF82" s="39" t="str">
        <f t="shared" si="134"/>
        <v/>
      </c>
      <c r="CG82" s="39" t="str">
        <f t="shared" si="135"/>
        <v/>
      </c>
      <c r="CH82" s="39" t="str">
        <f t="shared" si="136"/>
        <v/>
      </c>
      <c r="CI82" s="39" t="str">
        <f t="shared" si="137"/>
        <v/>
      </c>
      <c r="CJ82" s="39" t="str">
        <f t="shared" si="138"/>
        <v/>
      </c>
      <c r="CK82" s="39" t="str">
        <f t="shared" si="139"/>
        <v/>
      </c>
      <c r="CL82" s="39" t="str">
        <f t="shared" si="140"/>
        <v/>
      </c>
      <c r="CM82" s="39" t="str">
        <f t="shared" si="141"/>
        <v/>
      </c>
      <c r="CN82" s="39" t="str">
        <f>IF($F82="Gross Revenue",BJ82,IF($F82="Net of COGP",#REF!,IF($F82="Area",BT82,IF($F82="Equally",CD82,""))))</f>
        <v/>
      </c>
    </row>
    <row r="83" spans="2:92">
      <c r="B83" s="96"/>
      <c r="C83" s="96"/>
      <c r="D83" s="97"/>
      <c r="E83" s="99"/>
      <c r="F83" s="203"/>
      <c r="G83" s="98"/>
      <c r="H83" s="200">
        <f t="shared" si="102"/>
        <v>0</v>
      </c>
      <c r="I83" s="134">
        <f t="shared" si="155"/>
        <v>0</v>
      </c>
      <c r="J83" s="44">
        <f t="shared" si="103"/>
        <v>0</v>
      </c>
      <c r="K83" s="134">
        <f t="shared" si="156"/>
        <v>0</v>
      </c>
      <c r="L83" s="100"/>
      <c r="M83" s="100"/>
      <c r="N83" s="100"/>
      <c r="O83" s="100"/>
      <c r="P83" s="100"/>
      <c r="Q83" s="100"/>
      <c r="R83" s="100"/>
      <c r="S83" s="100"/>
      <c r="T83" s="100"/>
      <c r="U83" s="100"/>
      <c r="V83" s="100"/>
      <c r="W83" s="100"/>
      <c r="AA83" s="1">
        <f t="shared" si="104"/>
        <v>0</v>
      </c>
      <c r="AB83" s="11">
        <f t="shared" si="142"/>
        <v>0</v>
      </c>
      <c r="AC83" s="11">
        <f t="shared" si="143"/>
        <v>0</v>
      </c>
      <c r="AD83" s="11">
        <f t="shared" si="144"/>
        <v>0</v>
      </c>
      <c r="AE83" s="11">
        <f t="shared" si="145"/>
        <v>0</v>
      </c>
      <c r="AF83" s="11">
        <f t="shared" si="146"/>
        <v>0</v>
      </c>
      <c r="AG83" s="11">
        <f t="shared" si="147"/>
        <v>0</v>
      </c>
      <c r="AH83" s="11">
        <f t="shared" si="148"/>
        <v>0</v>
      </c>
      <c r="AI83" s="11">
        <f t="shared" si="149"/>
        <v>0</v>
      </c>
      <c r="AJ83" s="11">
        <f t="shared" si="150"/>
        <v>0</v>
      </c>
      <c r="AK83" s="11">
        <f t="shared" si="151"/>
        <v>0</v>
      </c>
      <c r="AL83" s="11">
        <f t="shared" si="152"/>
        <v>0</v>
      </c>
      <c r="AM83" s="11">
        <f t="shared" si="153"/>
        <v>0</v>
      </c>
      <c r="AN83" s="11"/>
      <c r="AO83" s="1" t="str">
        <f t="shared" si="105"/>
        <v/>
      </c>
      <c r="AP83" s="49"/>
      <c r="AQ83" s="49"/>
      <c r="AR83" s="49"/>
      <c r="AS83" s="49"/>
      <c r="AT83" s="49"/>
      <c r="AU83" s="49"/>
      <c r="AV83" s="49"/>
      <c r="AW83" s="49"/>
      <c r="AX83" s="49"/>
      <c r="AY83" s="34">
        <f t="shared" si="154"/>
        <v>0</v>
      </c>
      <c r="AZ83" s="34"/>
      <c r="BA83" s="38">
        <f t="shared" si="106"/>
        <v>0</v>
      </c>
      <c r="BB83" s="38">
        <f t="shared" si="107"/>
        <v>0</v>
      </c>
      <c r="BC83" s="38">
        <f t="shared" si="108"/>
        <v>0</v>
      </c>
      <c r="BD83" s="38">
        <f t="shared" si="109"/>
        <v>0</v>
      </c>
      <c r="BE83" s="38">
        <f t="shared" si="110"/>
        <v>0</v>
      </c>
      <c r="BF83" s="38">
        <f t="shared" si="111"/>
        <v>0</v>
      </c>
      <c r="BG83" s="38">
        <f t="shared" si="112"/>
        <v>0</v>
      </c>
      <c r="BH83" s="38">
        <f t="shared" si="113"/>
        <v>0</v>
      </c>
      <c r="BI83" s="38">
        <f t="shared" si="114"/>
        <v>0</v>
      </c>
      <c r="BJ83" s="38">
        <f t="shared" si="157"/>
        <v>0</v>
      </c>
      <c r="BK83" s="39">
        <f t="shared" si="115"/>
        <v>0</v>
      </c>
      <c r="BL83" s="39">
        <f t="shared" si="116"/>
        <v>0</v>
      </c>
      <c r="BM83" s="39">
        <f t="shared" si="117"/>
        <v>0</v>
      </c>
      <c r="BN83" s="39">
        <f t="shared" si="118"/>
        <v>0</v>
      </c>
      <c r="BO83" s="39">
        <f t="shared" si="119"/>
        <v>0</v>
      </c>
      <c r="BP83" s="39">
        <f t="shared" si="120"/>
        <v>0</v>
      </c>
      <c r="BQ83" s="39">
        <f t="shared" si="121"/>
        <v>0</v>
      </c>
      <c r="BR83" s="39">
        <f t="shared" si="122"/>
        <v>0</v>
      </c>
      <c r="BS83" s="39">
        <f t="shared" si="123"/>
        <v>0</v>
      </c>
      <c r="BT83" s="39">
        <f t="shared" si="158"/>
        <v>0</v>
      </c>
      <c r="BU83" s="39">
        <f t="shared" si="124"/>
        <v>0</v>
      </c>
      <c r="BV83" s="39">
        <f t="shared" si="125"/>
        <v>0</v>
      </c>
      <c r="BW83" s="39">
        <f t="shared" si="126"/>
        <v>0</v>
      </c>
      <c r="BX83" s="39">
        <f t="shared" si="127"/>
        <v>0</v>
      </c>
      <c r="BY83" s="39">
        <f t="shared" si="128"/>
        <v>0</v>
      </c>
      <c r="BZ83" s="39">
        <f t="shared" si="129"/>
        <v>0</v>
      </c>
      <c r="CA83" s="39">
        <f t="shared" si="130"/>
        <v>0</v>
      </c>
      <c r="CB83" s="39">
        <f t="shared" si="131"/>
        <v>0</v>
      </c>
      <c r="CC83" s="39">
        <f t="shared" si="132"/>
        <v>0</v>
      </c>
      <c r="CD83" s="39">
        <f t="shared" si="159"/>
        <v>0</v>
      </c>
      <c r="CE83" s="39" t="str">
        <f t="shared" si="133"/>
        <v/>
      </c>
      <c r="CF83" s="39" t="str">
        <f t="shared" si="134"/>
        <v/>
      </c>
      <c r="CG83" s="39" t="str">
        <f t="shared" si="135"/>
        <v/>
      </c>
      <c r="CH83" s="39" t="str">
        <f t="shared" si="136"/>
        <v/>
      </c>
      <c r="CI83" s="39" t="str">
        <f t="shared" si="137"/>
        <v/>
      </c>
      <c r="CJ83" s="39" t="str">
        <f t="shared" si="138"/>
        <v/>
      </c>
      <c r="CK83" s="39" t="str">
        <f t="shared" si="139"/>
        <v/>
      </c>
      <c r="CL83" s="39" t="str">
        <f t="shared" si="140"/>
        <v/>
      </c>
      <c r="CM83" s="39" t="str">
        <f t="shared" si="141"/>
        <v/>
      </c>
      <c r="CN83" s="39" t="str">
        <f>IF($F83="Gross Revenue",BJ83,IF($F83="Net of COGP",#REF!,IF($F83="Area",BT83,IF($F83="Equally",CD83,""))))</f>
        <v/>
      </c>
    </row>
    <row r="84" spans="2:92">
      <c r="B84" s="96"/>
      <c r="C84" s="96"/>
      <c r="D84" s="97"/>
      <c r="E84" s="99"/>
      <c r="F84" s="203"/>
      <c r="G84" s="98"/>
      <c r="H84" s="200">
        <f t="shared" si="102"/>
        <v>0</v>
      </c>
      <c r="I84" s="134">
        <f t="shared" si="155"/>
        <v>0</v>
      </c>
      <c r="J84" s="44">
        <f t="shared" si="103"/>
        <v>0</v>
      </c>
      <c r="K84" s="134">
        <f t="shared" si="156"/>
        <v>0</v>
      </c>
      <c r="L84" s="100"/>
      <c r="M84" s="100"/>
      <c r="N84" s="100"/>
      <c r="O84" s="100"/>
      <c r="P84" s="100"/>
      <c r="Q84" s="100"/>
      <c r="R84" s="100"/>
      <c r="S84" s="100"/>
      <c r="T84" s="100"/>
      <c r="U84" s="100"/>
      <c r="V84" s="100"/>
      <c r="W84" s="100"/>
      <c r="AA84" s="1">
        <f t="shared" si="104"/>
        <v>0</v>
      </c>
      <c r="AB84" s="11">
        <f t="shared" si="142"/>
        <v>0</v>
      </c>
      <c r="AC84" s="11">
        <f t="shared" si="143"/>
        <v>0</v>
      </c>
      <c r="AD84" s="11">
        <f t="shared" si="144"/>
        <v>0</v>
      </c>
      <c r="AE84" s="11">
        <f t="shared" si="145"/>
        <v>0</v>
      </c>
      <c r="AF84" s="11">
        <f t="shared" si="146"/>
        <v>0</v>
      </c>
      <c r="AG84" s="11">
        <f t="shared" si="147"/>
        <v>0</v>
      </c>
      <c r="AH84" s="11">
        <f t="shared" si="148"/>
        <v>0</v>
      </c>
      <c r="AI84" s="11">
        <f t="shared" si="149"/>
        <v>0</v>
      </c>
      <c r="AJ84" s="11">
        <f t="shared" si="150"/>
        <v>0</v>
      </c>
      <c r="AK84" s="11">
        <f t="shared" si="151"/>
        <v>0</v>
      </c>
      <c r="AL84" s="11">
        <f t="shared" si="152"/>
        <v>0</v>
      </c>
      <c r="AM84" s="11">
        <f t="shared" si="153"/>
        <v>0</v>
      </c>
      <c r="AN84" s="11"/>
      <c r="AO84" s="1" t="str">
        <f t="shared" si="105"/>
        <v/>
      </c>
      <c r="AP84" s="49"/>
      <c r="AQ84" s="49"/>
      <c r="AR84" s="49"/>
      <c r="AS84" s="49"/>
      <c r="AT84" s="49"/>
      <c r="AU84" s="49"/>
      <c r="AV84" s="49"/>
      <c r="AW84" s="49"/>
      <c r="AX84" s="49"/>
      <c r="AY84" s="34">
        <f t="shared" si="154"/>
        <v>0</v>
      </c>
      <c r="AZ84" s="34"/>
      <c r="BA84" s="38">
        <f t="shared" si="106"/>
        <v>0</v>
      </c>
      <c r="BB84" s="38">
        <f t="shared" si="107"/>
        <v>0</v>
      </c>
      <c r="BC84" s="38">
        <f t="shared" si="108"/>
        <v>0</v>
      </c>
      <c r="BD84" s="38">
        <f t="shared" si="109"/>
        <v>0</v>
      </c>
      <c r="BE84" s="38">
        <f t="shared" si="110"/>
        <v>0</v>
      </c>
      <c r="BF84" s="38">
        <f t="shared" si="111"/>
        <v>0</v>
      </c>
      <c r="BG84" s="38">
        <f t="shared" si="112"/>
        <v>0</v>
      </c>
      <c r="BH84" s="38">
        <f t="shared" si="113"/>
        <v>0</v>
      </c>
      <c r="BI84" s="38">
        <f t="shared" si="114"/>
        <v>0</v>
      </c>
      <c r="BJ84" s="38">
        <f t="shared" si="157"/>
        <v>0</v>
      </c>
      <c r="BK84" s="39">
        <f t="shared" si="115"/>
        <v>0</v>
      </c>
      <c r="BL84" s="39">
        <f t="shared" si="116"/>
        <v>0</v>
      </c>
      <c r="BM84" s="39">
        <f t="shared" si="117"/>
        <v>0</v>
      </c>
      <c r="BN84" s="39">
        <f t="shared" si="118"/>
        <v>0</v>
      </c>
      <c r="BO84" s="39">
        <f t="shared" si="119"/>
        <v>0</v>
      </c>
      <c r="BP84" s="39">
        <f t="shared" si="120"/>
        <v>0</v>
      </c>
      <c r="BQ84" s="39">
        <f t="shared" si="121"/>
        <v>0</v>
      </c>
      <c r="BR84" s="39">
        <f t="shared" si="122"/>
        <v>0</v>
      </c>
      <c r="BS84" s="39">
        <f t="shared" si="123"/>
        <v>0</v>
      </c>
      <c r="BT84" s="39">
        <f t="shared" si="158"/>
        <v>0</v>
      </c>
      <c r="BU84" s="39">
        <f t="shared" si="124"/>
        <v>0</v>
      </c>
      <c r="BV84" s="39">
        <f t="shared" si="125"/>
        <v>0</v>
      </c>
      <c r="BW84" s="39">
        <f t="shared" si="126"/>
        <v>0</v>
      </c>
      <c r="BX84" s="39">
        <f t="shared" si="127"/>
        <v>0</v>
      </c>
      <c r="BY84" s="39">
        <f t="shared" si="128"/>
        <v>0</v>
      </c>
      <c r="BZ84" s="39">
        <f t="shared" si="129"/>
        <v>0</v>
      </c>
      <c r="CA84" s="39">
        <f t="shared" si="130"/>
        <v>0</v>
      </c>
      <c r="CB84" s="39">
        <f t="shared" si="131"/>
        <v>0</v>
      </c>
      <c r="CC84" s="39">
        <f t="shared" si="132"/>
        <v>0</v>
      </c>
      <c r="CD84" s="39">
        <f t="shared" si="159"/>
        <v>0</v>
      </c>
      <c r="CE84" s="39" t="str">
        <f t="shared" si="133"/>
        <v/>
      </c>
      <c r="CF84" s="39" t="str">
        <f t="shared" si="134"/>
        <v/>
      </c>
      <c r="CG84" s="39" t="str">
        <f t="shared" si="135"/>
        <v/>
      </c>
      <c r="CH84" s="39" t="str">
        <f t="shared" si="136"/>
        <v/>
      </c>
      <c r="CI84" s="39" t="str">
        <f t="shared" si="137"/>
        <v/>
      </c>
      <c r="CJ84" s="39" t="str">
        <f t="shared" si="138"/>
        <v/>
      </c>
      <c r="CK84" s="39" t="str">
        <f t="shared" si="139"/>
        <v/>
      </c>
      <c r="CL84" s="39" t="str">
        <f t="shared" si="140"/>
        <v/>
      </c>
      <c r="CM84" s="39" t="str">
        <f t="shared" si="141"/>
        <v/>
      </c>
      <c r="CN84" s="39" t="str">
        <f>IF($F84="Gross Revenue",BJ84,IF($F84="Net of COGP",#REF!,IF($F84="Area",BT84,IF($F84="Equally",CD84,""))))</f>
        <v/>
      </c>
    </row>
    <row r="85" spans="2:92">
      <c r="B85" s="96"/>
      <c r="C85" s="96"/>
      <c r="D85" s="97"/>
      <c r="E85" s="99"/>
      <c r="F85" s="203"/>
      <c r="G85" s="98"/>
      <c r="H85" s="200">
        <f t="shared" si="102"/>
        <v>0</v>
      </c>
      <c r="I85" s="134">
        <f t="shared" si="155"/>
        <v>0</v>
      </c>
      <c r="J85" s="44">
        <f t="shared" si="103"/>
        <v>0</v>
      </c>
      <c r="K85" s="134">
        <f t="shared" si="156"/>
        <v>0</v>
      </c>
      <c r="L85" s="100"/>
      <c r="M85" s="100"/>
      <c r="N85" s="100"/>
      <c r="O85" s="100"/>
      <c r="P85" s="100"/>
      <c r="Q85" s="100"/>
      <c r="R85" s="100"/>
      <c r="S85" s="100"/>
      <c r="T85" s="100"/>
      <c r="U85" s="100"/>
      <c r="V85" s="100"/>
      <c r="W85" s="100"/>
      <c r="AA85" s="1">
        <f t="shared" si="104"/>
        <v>0</v>
      </c>
      <c r="AB85" s="11">
        <f t="shared" si="142"/>
        <v>0</v>
      </c>
      <c r="AC85" s="11">
        <f t="shared" si="143"/>
        <v>0</v>
      </c>
      <c r="AD85" s="11">
        <f t="shared" si="144"/>
        <v>0</v>
      </c>
      <c r="AE85" s="11">
        <f t="shared" si="145"/>
        <v>0</v>
      </c>
      <c r="AF85" s="11">
        <f t="shared" si="146"/>
        <v>0</v>
      </c>
      <c r="AG85" s="11">
        <f t="shared" si="147"/>
        <v>0</v>
      </c>
      <c r="AH85" s="11">
        <f t="shared" si="148"/>
        <v>0</v>
      </c>
      <c r="AI85" s="11">
        <f t="shared" si="149"/>
        <v>0</v>
      </c>
      <c r="AJ85" s="11">
        <f t="shared" si="150"/>
        <v>0</v>
      </c>
      <c r="AK85" s="11">
        <f t="shared" si="151"/>
        <v>0</v>
      </c>
      <c r="AL85" s="11">
        <f t="shared" si="152"/>
        <v>0</v>
      </c>
      <c r="AM85" s="11">
        <f t="shared" si="153"/>
        <v>0</v>
      </c>
      <c r="AN85" s="11"/>
      <c r="AO85" s="1" t="str">
        <f t="shared" si="105"/>
        <v/>
      </c>
      <c r="AP85" s="49"/>
      <c r="AQ85" s="49"/>
      <c r="AR85" s="49"/>
      <c r="AS85" s="49"/>
      <c r="AT85" s="49"/>
      <c r="AU85" s="49"/>
      <c r="AV85" s="49"/>
      <c r="AW85" s="49"/>
      <c r="AX85" s="49"/>
      <c r="AY85" s="34">
        <f t="shared" si="154"/>
        <v>0</v>
      </c>
      <c r="AZ85" s="34"/>
      <c r="BA85" s="38">
        <f t="shared" si="106"/>
        <v>0</v>
      </c>
      <c r="BB85" s="38">
        <f t="shared" si="107"/>
        <v>0</v>
      </c>
      <c r="BC85" s="38">
        <f t="shared" si="108"/>
        <v>0</v>
      </c>
      <c r="BD85" s="38">
        <f t="shared" si="109"/>
        <v>0</v>
      </c>
      <c r="BE85" s="38">
        <f t="shared" si="110"/>
        <v>0</v>
      </c>
      <c r="BF85" s="38">
        <f t="shared" si="111"/>
        <v>0</v>
      </c>
      <c r="BG85" s="38">
        <f t="shared" si="112"/>
        <v>0</v>
      </c>
      <c r="BH85" s="38">
        <f t="shared" si="113"/>
        <v>0</v>
      </c>
      <c r="BI85" s="38">
        <f t="shared" si="114"/>
        <v>0</v>
      </c>
      <c r="BJ85" s="38">
        <f t="shared" si="157"/>
        <v>0</v>
      </c>
      <c r="BK85" s="39">
        <f t="shared" si="115"/>
        <v>0</v>
      </c>
      <c r="BL85" s="39">
        <f t="shared" si="116"/>
        <v>0</v>
      </c>
      <c r="BM85" s="39">
        <f t="shared" si="117"/>
        <v>0</v>
      </c>
      <c r="BN85" s="39">
        <f t="shared" si="118"/>
        <v>0</v>
      </c>
      <c r="BO85" s="39">
        <f t="shared" si="119"/>
        <v>0</v>
      </c>
      <c r="BP85" s="39">
        <f t="shared" si="120"/>
        <v>0</v>
      </c>
      <c r="BQ85" s="39">
        <f t="shared" si="121"/>
        <v>0</v>
      </c>
      <c r="BR85" s="39">
        <f t="shared" si="122"/>
        <v>0</v>
      </c>
      <c r="BS85" s="39">
        <f t="shared" si="123"/>
        <v>0</v>
      </c>
      <c r="BT85" s="39">
        <f t="shared" si="158"/>
        <v>0</v>
      </c>
      <c r="BU85" s="39">
        <f t="shared" si="124"/>
        <v>0</v>
      </c>
      <c r="BV85" s="39">
        <f t="shared" si="125"/>
        <v>0</v>
      </c>
      <c r="BW85" s="39">
        <f t="shared" si="126"/>
        <v>0</v>
      </c>
      <c r="BX85" s="39">
        <f t="shared" si="127"/>
        <v>0</v>
      </c>
      <c r="BY85" s="39">
        <f t="shared" si="128"/>
        <v>0</v>
      </c>
      <c r="BZ85" s="39">
        <f t="shared" si="129"/>
        <v>0</v>
      </c>
      <c r="CA85" s="39">
        <f t="shared" si="130"/>
        <v>0</v>
      </c>
      <c r="CB85" s="39">
        <f t="shared" si="131"/>
        <v>0</v>
      </c>
      <c r="CC85" s="39">
        <f t="shared" si="132"/>
        <v>0</v>
      </c>
      <c r="CD85" s="39">
        <f t="shared" si="159"/>
        <v>0</v>
      </c>
      <c r="CE85" s="39" t="str">
        <f t="shared" si="133"/>
        <v/>
      </c>
      <c r="CF85" s="39" t="str">
        <f t="shared" si="134"/>
        <v/>
      </c>
      <c r="CG85" s="39" t="str">
        <f t="shared" si="135"/>
        <v/>
      </c>
      <c r="CH85" s="39" t="str">
        <f t="shared" si="136"/>
        <v/>
      </c>
      <c r="CI85" s="39" t="str">
        <f t="shared" si="137"/>
        <v/>
      </c>
      <c r="CJ85" s="39" t="str">
        <f t="shared" si="138"/>
        <v/>
      </c>
      <c r="CK85" s="39" t="str">
        <f t="shared" si="139"/>
        <v/>
      </c>
      <c r="CL85" s="39" t="str">
        <f t="shared" si="140"/>
        <v/>
      </c>
      <c r="CM85" s="39" t="str">
        <f t="shared" si="141"/>
        <v/>
      </c>
      <c r="CN85" s="39" t="str">
        <f>IF($F85="Gross Revenue",BJ85,IF($F85="Net of COGP",#REF!,IF($F85="Area",BT85,IF($F85="Equally",CD85,""))))</f>
        <v/>
      </c>
    </row>
    <row r="86" spans="2:92">
      <c r="B86" s="96"/>
      <c r="C86" s="96"/>
      <c r="D86" s="97"/>
      <c r="E86" s="99"/>
      <c r="F86" s="203"/>
      <c r="G86" s="98"/>
      <c r="H86" s="200">
        <f t="shared" si="102"/>
        <v>0</v>
      </c>
      <c r="I86" s="134">
        <f t="shared" si="155"/>
        <v>0</v>
      </c>
      <c r="J86" s="44">
        <f t="shared" si="103"/>
        <v>0</v>
      </c>
      <c r="K86" s="134">
        <f t="shared" si="156"/>
        <v>0</v>
      </c>
      <c r="L86" s="100"/>
      <c r="M86" s="100"/>
      <c r="N86" s="100"/>
      <c r="O86" s="100"/>
      <c r="P86" s="100"/>
      <c r="Q86" s="100"/>
      <c r="R86" s="100"/>
      <c r="S86" s="100"/>
      <c r="T86" s="100"/>
      <c r="U86" s="100"/>
      <c r="V86" s="100"/>
      <c r="W86" s="100"/>
      <c r="AA86" s="1">
        <f t="shared" si="104"/>
        <v>0</v>
      </c>
      <c r="AB86" s="11">
        <f t="shared" si="142"/>
        <v>0</v>
      </c>
      <c r="AC86" s="11">
        <f t="shared" si="143"/>
        <v>0</v>
      </c>
      <c r="AD86" s="11">
        <f t="shared" si="144"/>
        <v>0</v>
      </c>
      <c r="AE86" s="11">
        <f t="shared" si="145"/>
        <v>0</v>
      </c>
      <c r="AF86" s="11">
        <f t="shared" si="146"/>
        <v>0</v>
      </c>
      <c r="AG86" s="11">
        <f t="shared" si="147"/>
        <v>0</v>
      </c>
      <c r="AH86" s="11">
        <f t="shared" si="148"/>
        <v>0</v>
      </c>
      <c r="AI86" s="11">
        <f t="shared" si="149"/>
        <v>0</v>
      </c>
      <c r="AJ86" s="11">
        <f t="shared" si="150"/>
        <v>0</v>
      </c>
      <c r="AK86" s="11">
        <f t="shared" si="151"/>
        <v>0</v>
      </c>
      <c r="AL86" s="11">
        <f t="shared" si="152"/>
        <v>0</v>
      </c>
      <c r="AM86" s="11">
        <f t="shared" si="153"/>
        <v>0</v>
      </c>
      <c r="AN86" s="11"/>
      <c r="AO86" s="1" t="str">
        <f t="shared" si="105"/>
        <v/>
      </c>
      <c r="AP86" s="49"/>
      <c r="AQ86" s="49"/>
      <c r="AR86" s="49"/>
      <c r="AS86" s="49"/>
      <c r="AT86" s="49"/>
      <c r="AU86" s="49"/>
      <c r="AV86" s="49"/>
      <c r="AW86" s="49"/>
      <c r="AX86" s="49"/>
      <c r="AY86" s="34">
        <f t="shared" si="154"/>
        <v>0</v>
      </c>
      <c r="AZ86" s="34"/>
      <c r="BA86" s="38">
        <f t="shared" si="106"/>
        <v>0</v>
      </c>
      <c r="BB86" s="38">
        <f t="shared" si="107"/>
        <v>0</v>
      </c>
      <c r="BC86" s="38">
        <f t="shared" si="108"/>
        <v>0</v>
      </c>
      <c r="BD86" s="38">
        <f t="shared" si="109"/>
        <v>0</v>
      </c>
      <c r="BE86" s="38">
        <f t="shared" si="110"/>
        <v>0</v>
      </c>
      <c r="BF86" s="38">
        <f t="shared" si="111"/>
        <v>0</v>
      </c>
      <c r="BG86" s="38">
        <f t="shared" si="112"/>
        <v>0</v>
      </c>
      <c r="BH86" s="38">
        <f t="shared" si="113"/>
        <v>0</v>
      </c>
      <c r="BI86" s="38">
        <f t="shared" si="114"/>
        <v>0</v>
      </c>
      <c r="BJ86" s="38">
        <f t="shared" si="157"/>
        <v>0</v>
      </c>
      <c r="BK86" s="39">
        <f t="shared" si="115"/>
        <v>0</v>
      </c>
      <c r="BL86" s="39">
        <f t="shared" si="116"/>
        <v>0</v>
      </c>
      <c r="BM86" s="39">
        <f t="shared" si="117"/>
        <v>0</v>
      </c>
      <c r="BN86" s="39">
        <f t="shared" si="118"/>
        <v>0</v>
      </c>
      <c r="BO86" s="39">
        <f t="shared" si="119"/>
        <v>0</v>
      </c>
      <c r="BP86" s="39">
        <f t="shared" si="120"/>
        <v>0</v>
      </c>
      <c r="BQ86" s="39">
        <f t="shared" si="121"/>
        <v>0</v>
      </c>
      <c r="BR86" s="39">
        <f t="shared" si="122"/>
        <v>0</v>
      </c>
      <c r="BS86" s="39">
        <f t="shared" si="123"/>
        <v>0</v>
      </c>
      <c r="BT86" s="39">
        <f t="shared" si="158"/>
        <v>0</v>
      </c>
      <c r="BU86" s="39">
        <f t="shared" si="124"/>
        <v>0</v>
      </c>
      <c r="BV86" s="39">
        <f t="shared" si="125"/>
        <v>0</v>
      </c>
      <c r="BW86" s="39">
        <f t="shared" si="126"/>
        <v>0</v>
      </c>
      <c r="BX86" s="39">
        <f t="shared" si="127"/>
        <v>0</v>
      </c>
      <c r="BY86" s="39">
        <f t="shared" si="128"/>
        <v>0</v>
      </c>
      <c r="BZ86" s="39">
        <f t="shared" si="129"/>
        <v>0</v>
      </c>
      <c r="CA86" s="39">
        <f t="shared" si="130"/>
        <v>0</v>
      </c>
      <c r="CB86" s="39">
        <f t="shared" si="131"/>
        <v>0</v>
      </c>
      <c r="CC86" s="39">
        <f t="shared" si="132"/>
        <v>0</v>
      </c>
      <c r="CD86" s="39">
        <f t="shared" si="159"/>
        <v>0</v>
      </c>
      <c r="CE86" s="39" t="str">
        <f t="shared" si="133"/>
        <v/>
      </c>
      <c r="CF86" s="39" t="str">
        <f t="shared" si="134"/>
        <v/>
      </c>
      <c r="CG86" s="39" t="str">
        <f t="shared" si="135"/>
        <v/>
      </c>
      <c r="CH86" s="39" t="str">
        <f t="shared" si="136"/>
        <v/>
      </c>
      <c r="CI86" s="39" t="str">
        <f t="shared" si="137"/>
        <v/>
      </c>
      <c r="CJ86" s="39" t="str">
        <f t="shared" si="138"/>
        <v/>
      </c>
      <c r="CK86" s="39" t="str">
        <f t="shared" si="139"/>
        <v/>
      </c>
      <c r="CL86" s="39" t="str">
        <f t="shared" si="140"/>
        <v/>
      </c>
      <c r="CM86" s="39" t="str">
        <f t="shared" si="141"/>
        <v/>
      </c>
      <c r="CN86" s="39" t="str">
        <f>IF($F86="Gross Revenue",BJ86,IF($F86="Net of COGP",#REF!,IF($F86="Area",BT86,IF($F86="Equally",CD86,""))))</f>
        <v/>
      </c>
    </row>
    <row r="87" spans="2:92">
      <c r="B87" s="96"/>
      <c r="C87" s="96"/>
      <c r="D87" s="97"/>
      <c r="E87" s="99"/>
      <c r="F87" s="203"/>
      <c r="G87" s="98"/>
      <c r="H87" s="200">
        <f t="shared" si="102"/>
        <v>0</v>
      </c>
      <c r="I87" s="134">
        <f t="shared" si="155"/>
        <v>0</v>
      </c>
      <c r="J87" s="44">
        <f t="shared" si="103"/>
        <v>0</v>
      </c>
      <c r="K87" s="134">
        <f t="shared" si="156"/>
        <v>0</v>
      </c>
      <c r="L87" s="100"/>
      <c r="M87" s="100"/>
      <c r="N87" s="100"/>
      <c r="O87" s="100"/>
      <c r="P87" s="100"/>
      <c r="Q87" s="100"/>
      <c r="R87" s="100"/>
      <c r="S87" s="100"/>
      <c r="T87" s="100"/>
      <c r="U87" s="100"/>
      <c r="V87" s="100"/>
      <c r="W87" s="100"/>
      <c r="AA87" s="1">
        <f t="shared" si="104"/>
        <v>0</v>
      </c>
      <c r="AB87" s="11">
        <f t="shared" si="142"/>
        <v>0</v>
      </c>
      <c r="AC87" s="11">
        <f t="shared" si="143"/>
        <v>0</v>
      </c>
      <c r="AD87" s="11">
        <f t="shared" si="144"/>
        <v>0</v>
      </c>
      <c r="AE87" s="11">
        <f t="shared" si="145"/>
        <v>0</v>
      </c>
      <c r="AF87" s="11">
        <f t="shared" si="146"/>
        <v>0</v>
      </c>
      <c r="AG87" s="11">
        <f t="shared" si="147"/>
        <v>0</v>
      </c>
      <c r="AH87" s="11">
        <f t="shared" si="148"/>
        <v>0</v>
      </c>
      <c r="AI87" s="11">
        <f t="shared" si="149"/>
        <v>0</v>
      </c>
      <c r="AJ87" s="11">
        <f t="shared" si="150"/>
        <v>0</v>
      </c>
      <c r="AK87" s="11">
        <f t="shared" si="151"/>
        <v>0</v>
      </c>
      <c r="AL87" s="11">
        <f t="shared" si="152"/>
        <v>0</v>
      </c>
      <c r="AM87" s="11">
        <f t="shared" si="153"/>
        <v>0</v>
      </c>
      <c r="AN87" s="11"/>
      <c r="AO87" s="1" t="str">
        <f t="shared" si="105"/>
        <v/>
      </c>
      <c r="AP87" s="49"/>
      <c r="AQ87" s="49"/>
      <c r="AR87" s="49"/>
      <c r="AS87" s="49"/>
      <c r="AT87" s="49"/>
      <c r="AU87" s="49"/>
      <c r="AV87" s="49"/>
      <c r="AW87" s="49"/>
      <c r="AX87" s="49"/>
      <c r="AY87" s="34">
        <f t="shared" si="154"/>
        <v>0</v>
      </c>
      <c r="AZ87" s="34"/>
      <c r="BA87" s="38">
        <f t="shared" si="106"/>
        <v>0</v>
      </c>
      <c r="BB87" s="38">
        <f t="shared" si="107"/>
        <v>0</v>
      </c>
      <c r="BC87" s="38">
        <f t="shared" si="108"/>
        <v>0</v>
      </c>
      <c r="BD87" s="38">
        <f t="shared" si="109"/>
        <v>0</v>
      </c>
      <c r="BE87" s="38">
        <f t="shared" si="110"/>
        <v>0</v>
      </c>
      <c r="BF87" s="38">
        <f t="shared" si="111"/>
        <v>0</v>
      </c>
      <c r="BG87" s="38">
        <f t="shared" si="112"/>
        <v>0</v>
      </c>
      <c r="BH87" s="38">
        <f t="shared" si="113"/>
        <v>0</v>
      </c>
      <c r="BI87" s="38">
        <f t="shared" si="114"/>
        <v>0</v>
      </c>
      <c r="BJ87" s="38">
        <f t="shared" si="157"/>
        <v>0</v>
      </c>
      <c r="BK87" s="39">
        <f t="shared" si="115"/>
        <v>0</v>
      </c>
      <c r="BL87" s="39">
        <f t="shared" si="116"/>
        <v>0</v>
      </c>
      <c r="BM87" s="39">
        <f t="shared" si="117"/>
        <v>0</v>
      </c>
      <c r="BN87" s="39">
        <f t="shared" si="118"/>
        <v>0</v>
      </c>
      <c r="BO87" s="39">
        <f t="shared" si="119"/>
        <v>0</v>
      </c>
      <c r="BP87" s="39">
        <f t="shared" si="120"/>
        <v>0</v>
      </c>
      <c r="BQ87" s="39">
        <f t="shared" si="121"/>
        <v>0</v>
      </c>
      <c r="BR87" s="39">
        <f t="shared" si="122"/>
        <v>0</v>
      </c>
      <c r="BS87" s="39">
        <f t="shared" si="123"/>
        <v>0</v>
      </c>
      <c r="BT87" s="39">
        <f t="shared" si="158"/>
        <v>0</v>
      </c>
      <c r="BU87" s="39">
        <f t="shared" si="124"/>
        <v>0</v>
      </c>
      <c r="BV87" s="39">
        <f t="shared" si="125"/>
        <v>0</v>
      </c>
      <c r="BW87" s="39">
        <f t="shared" si="126"/>
        <v>0</v>
      </c>
      <c r="BX87" s="39">
        <f t="shared" si="127"/>
        <v>0</v>
      </c>
      <c r="BY87" s="39">
        <f t="shared" si="128"/>
        <v>0</v>
      </c>
      <c r="BZ87" s="39">
        <f t="shared" si="129"/>
        <v>0</v>
      </c>
      <c r="CA87" s="39">
        <f t="shared" si="130"/>
        <v>0</v>
      </c>
      <c r="CB87" s="39">
        <f t="shared" si="131"/>
        <v>0</v>
      </c>
      <c r="CC87" s="39">
        <f t="shared" si="132"/>
        <v>0</v>
      </c>
      <c r="CD87" s="39">
        <f t="shared" si="159"/>
        <v>0</v>
      </c>
      <c r="CE87" s="39" t="str">
        <f t="shared" si="133"/>
        <v/>
      </c>
      <c r="CF87" s="39" t="str">
        <f t="shared" si="134"/>
        <v/>
      </c>
      <c r="CG87" s="39" t="str">
        <f t="shared" si="135"/>
        <v/>
      </c>
      <c r="CH87" s="39" t="str">
        <f t="shared" si="136"/>
        <v/>
      </c>
      <c r="CI87" s="39" t="str">
        <f t="shared" si="137"/>
        <v/>
      </c>
      <c r="CJ87" s="39" t="str">
        <f t="shared" si="138"/>
        <v/>
      </c>
      <c r="CK87" s="39" t="str">
        <f t="shared" si="139"/>
        <v/>
      </c>
      <c r="CL87" s="39" t="str">
        <f t="shared" si="140"/>
        <v/>
      </c>
      <c r="CM87" s="39" t="str">
        <f t="shared" si="141"/>
        <v/>
      </c>
      <c r="CN87" s="39" t="str">
        <f>IF($F87="Gross Revenue",BJ87,IF($F87="Net of COGP",#REF!,IF($F87="Area",BT87,IF($F87="Equally",CD87,""))))</f>
        <v/>
      </c>
    </row>
    <row r="88" spans="2:92">
      <c r="B88" s="96"/>
      <c r="C88" s="96"/>
      <c r="D88" s="97"/>
      <c r="E88" s="99"/>
      <c r="F88" s="203"/>
      <c r="G88" s="98"/>
      <c r="H88" s="200">
        <f t="shared" si="102"/>
        <v>0</v>
      </c>
      <c r="I88" s="134">
        <f t="shared" si="155"/>
        <v>0</v>
      </c>
      <c r="J88" s="44">
        <f t="shared" si="103"/>
        <v>0</v>
      </c>
      <c r="K88" s="134">
        <f t="shared" si="156"/>
        <v>0</v>
      </c>
      <c r="L88" s="100"/>
      <c r="M88" s="100"/>
      <c r="N88" s="100"/>
      <c r="O88" s="100"/>
      <c r="P88" s="100"/>
      <c r="Q88" s="100"/>
      <c r="R88" s="100"/>
      <c r="S88" s="100"/>
      <c r="T88" s="100"/>
      <c r="U88" s="100"/>
      <c r="V88" s="100"/>
      <c r="W88" s="100"/>
      <c r="AA88" s="1">
        <f t="shared" si="104"/>
        <v>0</v>
      </c>
      <c r="AB88" s="11">
        <f t="shared" si="142"/>
        <v>0</v>
      </c>
      <c r="AC88" s="11">
        <f t="shared" si="143"/>
        <v>0</v>
      </c>
      <c r="AD88" s="11">
        <f t="shared" si="144"/>
        <v>0</v>
      </c>
      <c r="AE88" s="11">
        <f t="shared" si="145"/>
        <v>0</v>
      </c>
      <c r="AF88" s="11">
        <f t="shared" si="146"/>
        <v>0</v>
      </c>
      <c r="AG88" s="11">
        <f t="shared" si="147"/>
        <v>0</v>
      </c>
      <c r="AH88" s="11">
        <f t="shared" si="148"/>
        <v>0</v>
      </c>
      <c r="AI88" s="11">
        <f t="shared" si="149"/>
        <v>0</v>
      </c>
      <c r="AJ88" s="11">
        <f t="shared" si="150"/>
        <v>0</v>
      </c>
      <c r="AK88" s="11">
        <f t="shared" si="151"/>
        <v>0</v>
      </c>
      <c r="AL88" s="11">
        <f t="shared" si="152"/>
        <v>0</v>
      </c>
      <c r="AM88" s="11">
        <f t="shared" si="153"/>
        <v>0</v>
      </c>
      <c r="AN88" s="11"/>
      <c r="AO88" s="1" t="str">
        <f t="shared" si="105"/>
        <v/>
      </c>
      <c r="AP88" s="49"/>
      <c r="AQ88" s="49"/>
      <c r="AR88" s="49"/>
      <c r="AS88" s="49"/>
      <c r="AT88" s="49"/>
      <c r="AU88" s="49"/>
      <c r="AV88" s="49"/>
      <c r="AW88" s="49"/>
      <c r="AX88" s="49"/>
      <c r="AY88" s="34">
        <f t="shared" si="154"/>
        <v>0</v>
      </c>
      <c r="AZ88" s="34"/>
      <c r="BA88" s="38">
        <f t="shared" si="106"/>
        <v>0</v>
      </c>
      <c r="BB88" s="38">
        <f t="shared" si="107"/>
        <v>0</v>
      </c>
      <c r="BC88" s="38">
        <f t="shared" si="108"/>
        <v>0</v>
      </c>
      <c r="BD88" s="38">
        <f t="shared" si="109"/>
        <v>0</v>
      </c>
      <c r="BE88" s="38">
        <f t="shared" si="110"/>
        <v>0</v>
      </c>
      <c r="BF88" s="38">
        <f t="shared" si="111"/>
        <v>0</v>
      </c>
      <c r="BG88" s="38">
        <f t="shared" si="112"/>
        <v>0</v>
      </c>
      <c r="BH88" s="38">
        <f t="shared" si="113"/>
        <v>0</v>
      </c>
      <c r="BI88" s="38">
        <f t="shared" si="114"/>
        <v>0</v>
      </c>
      <c r="BJ88" s="38">
        <f t="shared" si="157"/>
        <v>0</v>
      </c>
      <c r="BK88" s="39">
        <f t="shared" si="115"/>
        <v>0</v>
      </c>
      <c r="BL88" s="39">
        <f t="shared" si="116"/>
        <v>0</v>
      </c>
      <c r="BM88" s="39">
        <f t="shared" si="117"/>
        <v>0</v>
      </c>
      <c r="BN88" s="39">
        <f t="shared" si="118"/>
        <v>0</v>
      </c>
      <c r="BO88" s="39">
        <f t="shared" si="119"/>
        <v>0</v>
      </c>
      <c r="BP88" s="39">
        <f t="shared" si="120"/>
        <v>0</v>
      </c>
      <c r="BQ88" s="39">
        <f t="shared" si="121"/>
        <v>0</v>
      </c>
      <c r="BR88" s="39">
        <f t="shared" si="122"/>
        <v>0</v>
      </c>
      <c r="BS88" s="39">
        <f t="shared" si="123"/>
        <v>0</v>
      </c>
      <c r="BT88" s="39">
        <f t="shared" si="158"/>
        <v>0</v>
      </c>
      <c r="BU88" s="39">
        <f t="shared" si="124"/>
        <v>0</v>
      </c>
      <c r="BV88" s="39">
        <f t="shared" si="125"/>
        <v>0</v>
      </c>
      <c r="BW88" s="39">
        <f t="shared" si="126"/>
        <v>0</v>
      </c>
      <c r="BX88" s="39">
        <f t="shared" si="127"/>
        <v>0</v>
      </c>
      <c r="BY88" s="39">
        <f t="shared" si="128"/>
        <v>0</v>
      </c>
      <c r="BZ88" s="39">
        <f t="shared" si="129"/>
        <v>0</v>
      </c>
      <c r="CA88" s="39">
        <f t="shared" si="130"/>
        <v>0</v>
      </c>
      <c r="CB88" s="39">
        <f t="shared" si="131"/>
        <v>0</v>
      </c>
      <c r="CC88" s="39">
        <f t="shared" si="132"/>
        <v>0</v>
      </c>
      <c r="CD88" s="39">
        <f t="shared" si="159"/>
        <v>0</v>
      </c>
      <c r="CE88" s="39" t="str">
        <f t="shared" si="133"/>
        <v/>
      </c>
      <c r="CF88" s="39" t="str">
        <f t="shared" si="134"/>
        <v/>
      </c>
      <c r="CG88" s="39" t="str">
        <f t="shared" si="135"/>
        <v/>
      </c>
      <c r="CH88" s="39" t="str">
        <f t="shared" si="136"/>
        <v/>
      </c>
      <c r="CI88" s="39" t="str">
        <f t="shared" si="137"/>
        <v/>
      </c>
      <c r="CJ88" s="39" t="str">
        <f t="shared" si="138"/>
        <v/>
      </c>
      <c r="CK88" s="39" t="str">
        <f t="shared" si="139"/>
        <v/>
      </c>
      <c r="CL88" s="39" t="str">
        <f t="shared" si="140"/>
        <v/>
      </c>
      <c r="CM88" s="39" t="str">
        <f t="shared" si="141"/>
        <v/>
      </c>
      <c r="CN88" s="39" t="str">
        <f>IF($F88="Gross Revenue",BJ88,IF($F88="Net of COGP",#REF!,IF($F88="Area",BT88,IF($F88="Equally",CD88,""))))</f>
        <v/>
      </c>
    </row>
    <row r="89" spans="2:92">
      <c r="B89" s="96"/>
      <c r="C89" s="96"/>
      <c r="D89" s="97"/>
      <c r="E89" s="99"/>
      <c r="F89" s="203"/>
      <c r="G89" s="98"/>
      <c r="H89" s="200">
        <f t="shared" si="102"/>
        <v>0</v>
      </c>
      <c r="I89" s="134">
        <f t="shared" si="155"/>
        <v>0</v>
      </c>
      <c r="J89" s="44">
        <f t="shared" si="103"/>
        <v>0</v>
      </c>
      <c r="K89" s="134">
        <f t="shared" si="156"/>
        <v>0</v>
      </c>
      <c r="L89" s="100"/>
      <c r="M89" s="100"/>
      <c r="N89" s="100"/>
      <c r="O89" s="100"/>
      <c r="P89" s="100"/>
      <c r="Q89" s="100"/>
      <c r="R89" s="100"/>
      <c r="S89" s="100"/>
      <c r="T89" s="100"/>
      <c r="U89" s="100"/>
      <c r="V89" s="100"/>
      <c r="W89" s="100"/>
      <c r="AA89" s="1">
        <f t="shared" si="104"/>
        <v>0</v>
      </c>
      <c r="AB89" s="11">
        <f t="shared" si="142"/>
        <v>0</v>
      </c>
      <c r="AC89" s="11">
        <f t="shared" si="143"/>
        <v>0</v>
      </c>
      <c r="AD89" s="11">
        <f t="shared" si="144"/>
        <v>0</v>
      </c>
      <c r="AE89" s="11">
        <f t="shared" si="145"/>
        <v>0</v>
      </c>
      <c r="AF89" s="11">
        <f t="shared" si="146"/>
        <v>0</v>
      </c>
      <c r="AG89" s="11">
        <f t="shared" si="147"/>
        <v>0</v>
      </c>
      <c r="AH89" s="11">
        <f t="shared" si="148"/>
        <v>0</v>
      </c>
      <c r="AI89" s="11">
        <f t="shared" si="149"/>
        <v>0</v>
      </c>
      <c r="AJ89" s="11">
        <f t="shared" si="150"/>
        <v>0</v>
      </c>
      <c r="AK89" s="11">
        <f t="shared" si="151"/>
        <v>0</v>
      </c>
      <c r="AL89" s="11">
        <f t="shared" si="152"/>
        <v>0</v>
      </c>
      <c r="AM89" s="11">
        <f t="shared" si="153"/>
        <v>0</v>
      </c>
      <c r="AN89" s="11"/>
      <c r="AO89" s="1" t="str">
        <f t="shared" si="105"/>
        <v/>
      </c>
      <c r="AP89" s="49"/>
      <c r="AQ89" s="49"/>
      <c r="AR89" s="49"/>
      <c r="AS89" s="49"/>
      <c r="AT89" s="49"/>
      <c r="AU89" s="49"/>
      <c r="AV89" s="49"/>
      <c r="AW89" s="49"/>
      <c r="AX89" s="49"/>
      <c r="AY89" s="34">
        <f t="shared" si="154"/>
        <v>0</v>
      </c>
      <c r="AZ89" s="34"/>
      <c r="BA89" s="38">
        <f t="shared" si="106"/>
        <v>0</v>
      </c>
      <c r="BB89" s="38">
        <f t="shared" si="107"/>
        <v>0</v>
      </c>
      <c r="BC89" s="38">
        <f t="shared" si="108"/>
        <v>0</v>
      </c>
      <c r="BD89" s="38">
        <f t="shared" si="109"/>
        <v>0</v>
      </c>
      <c r="BE89" s="38">
        <f t="shared" si="110"/>
        <v>0</v>
      </c>
      <c r="BF89" s="38">
        <f t="shared" si="111"/>
        <v>0</v>
      </c>
      <c r="BG89" s="38">
        <f t="shared" si="112"/>
        <v>0</v>
      </c>
      <c r="BH89" s="38">
        <f t="shared" si="113"/>
        <v>0</v>
      </c>
      <c r="BI89" s="38">
        <f t="shared" si="114"/>
        <v>0</v>
      </c>
      <c r="BJ89" s="38">
        <f t="shared" si="157"/>
        <v>0</v>
      </c>
      <c r="BK89" s="39">
        <f t="shared" si="115"/>
        <v>0</v>
      </c>
      <c r="BL89" s="39">
        <f t="shared" si="116"/>
        <v>0</v>
      </c>
      <c r="BM89" s="39">
        <f t="shared" si="117"/>
        <v>0</v>
      </c>
      <c r="BN89" s="39">
        <f t="shared" si="118"/>
        <v>0</v>
      </c>
      <c r="BO89" s="39">
        <f t="shared" si="119"/>
        <v>0</v>
      </c>
      <c r="BP89" s="39">
        <f t="shared" si="120"/>
        <v>0</v>
      </c>
      <c r="BQ89" s="39">
        <f t="shared" si="121"/>
        <v>0</v>
      </c>
      <c r="BR89" s="39">
        <f t="shared" si="122"/>
        <v>0</v>
      </c>
      <c r="BS89" s="39">
        <f t="shared" si="123"/>
        <v>0</v>
      </c>
      <c r="BT89" s="39">
        <f t="shared" si="158"/>
        <v>0</v>
      </c>
      <c r="BU89" s="39">
        <f t="shared" si="124"/>
        <v>0</v>
      </c>
      <c r="BV89" s="39">
        <f t="shared" si="125"/>
        <v>0</v>
      </c>
      <c r="BW89" s="39">
        <f t="shared" si="126"/>
        <v>0</v>
      </c>
      <c r="BX89" s="39">
        <f t="shared" si="127"/>
        <v>0</v>
      </c>
      <c r="BY89" s="39">
        <f t="shared" si="128"/>
        <v>0</v>
      </c>
      <c r="BZ89" s="39">
        <f t="shared" si="129"/>
        <v>0</v>
      </c>
      <c r="CA89" s="39">
        <f t="shared" si="130"/>
        <v>0</v>
      </c>
      <c r="CB89" s="39">
        <f t="shared" si="131"/>
        <v>0</v>
      </c>
      <c r="CC89" s="39">
        <f t="shared" si="132"/>
        <v>0</v>
      </c>
      <c r="CD89" s="39">
        <f t="shared" si="159"/>
        <v>0</v>
      </c>
      <c r="CE89" s="39" t="str">
        <f t="shared" si="133"/>
        <v/>
      </c>
      <c r="CF89" s="39" t="str">
        <f t="shared" si="134"/>
        <v/>
      </c>
      <c r="CG89" s="39" t="str">
        <f t="shared" si="135"/>
        <v/>
      </c>
      <c r="CH89" s="39" t="str">
        <f t="shared" si="136"/>
        <v/>
      </c>
      <c r="CI89" s="39" t="str">
        <f t="shared" si="137"/>
        <v/>
      </c>
      <c r="CJ89" s="39" t="str">
        <f t="shared" si="138"/>
        <v/>
      </c>
      <c r="CK89" s="39" t="str">
        <f t="shared" si="139"/>
        <v/>
      </c>
      <c r="CL89" s="39" t="str">
        <f t="shared" si="140"/>
        <v/>
      </c>
      <c r="CM89" s="39" t="str">
        <f t="shared" si="141"/>
        <v/>
      </c>
      <c r="CN89" s="39" t="str">
        <f>IF($F89="Gross Revenue",BJ89,IF($F89="Net of COGP",#REF!,IF($F89="Area",BT89,IF($F89="Equally",CD89,""))))</f>
        <v/>
      </c>
    </row>
    <row r="90" spans="2:92">
      <c r="B90" s="96"/>
      <c r="C90" s="96"/>
      <c r="D90" s="97"/>
      <c r="E90" s="99"/>
      <c r="F90" s="203"/>
      <c r="G90" s="98"/>
      <c r="H90" s="200">
        <f t="shared" si="102"/>
        <v>0</v>
      </c>
      <c r="I90" s="134">
        <f t="shared" si="155"/>
        <v>0</v>
      </c>
      <c r="J90" s="44">
        <f t="shared" si="103"/>
        <v>0</v>
      </c>
      <c r="K90" s="134">
        <f t="shared" si="156"/>
        <v>0</v>
      </c>
      <c r="L90" s="100"/>
      <c r="M90" s="100"/>
      <c r="N90" s="100"/>
      <c r="O90" s="100"/>
      <c r="P90" s="100"/>
      <c r="Q90" s="100"/>
      <c r="R90" s="100"/>
      <c r="S90" s="100"/>
      <c r="T90" s="100"/>
      <c r="U90" s="100"/>
      <c r="V90" s="100"/>
      <c r="W90" s="100"/>
      <c r="AA90" s="1">
        <f t="shared" si="104"/>
        <v>0</v>
      </c>
      <c r="AB90" s="11">
        <f t="shared" si="142"/>
        <v>0</v>
      </c>
      <c r="AC90" s="11">
        <f t="shared" si="143"/>
        <v>0</v>
      </c>
      <c r="AD90" s="11">
        <f t="shared" si="144"/>
        <v>0</v>
      </c>
      <c r="AE90" s="11">
        <f t="shared" si="145"/>
        <v>0</v>
      </c>
      <c r="AF90" s="11">
        <f t="shared" si="146"/>
        <v>0</v>
      </c>
      <c r="AG90" s="11">
        <f t="shared" si="147"/>
        <v>0</v>
      </c>
      <c r="AH90" s="11">
        <f t="shared" si="148"/>
        <v>0</v>
      </c>
      <c r="AI90" s="11">
        <f t="shared" si="149"/>
        <v>0</v>
      </c>
      <c r="AJ90" s="11">
        <f t="shared" si="150"/>
        <v>0</v>
      </c>
      <c r="AK90" s="11">
        <f t="shared" si="151"/>
        <v>0</v>
      </c>
      <c r="AL90" s="11">
        <f t="shared" si="152"/>
        <v>0</v>
      </c>
      <c r="AM90" s="11">
        <f t="shared" si="153"/>
        <v>0</v>
      </c>
      <c r="AN90" s="11"/>
      <c r="AO90" s="1" t="str">
        <f t="shared" si="105"/>
        <v/>
      </c>
      <c r="AP90" s="49"/>
      <c r="AQ90" s="49"/>
      <c r="AR90" s="49"/>
      <c r="AS90" s="49"/>
      <c r="AT90" s="49"/>
      <c r="AU90" s="49"/>
      <c r="AV90" s="49"/>
      <c r="AW90" s="49"/>
      <c r="AX90" s="49"/>
      <c r="AY90" s="34">
        <f t="shared" si="154"/>
        <v>0</v>
      </c>
      <c r="AZ90" s="34"/>
      <c r="BA90" s="38">
        <f t="shared" si="106"/>
        <v>0</v>
      </c>
      <c r="BB90" s="38">
        <f t="shared" si="107"/>
        <v>0</v>
      </c>
      <c r="BC90" s="38">
        <f t="shared" si="108"/>
        <v>0</v>
      </c>
      <c r="BD90" s="38">
        <f t="shared" si="109"/>
        <v>0</v>
      </c>
      <c r="BE90" s="38">
        <f t="shared" si="110"/>
        <v>0</v>
      </c>
      <c r="BF90" s="38">
        <f t="shared" si="111"/>
        <v>0</v>
      </c>
      <c r="BG90" s="38">
        <f t="shared" si="112"/>
        <v>0</v>
      </c>
      <c r="BH90" s="38">
        <f t="shared" si="113"/>
        <v>0</v>
      </c>
      <c r="BI90" s="38">
        <f t="shared" si="114"/>
        <v>0</v>
      </c>
      <c r="BJ90" s="38">
        <f t="shared" si="157"/>
        <v>0</v>
      </c>
      <c r="BK90" s="39">
        <f t="shared" si="115"/>
        <v>0</v>
      </c>
      <c r="BL90" s="39">
        <f t="shared" si="116"/>
        <v>0</v>
      </c>
      <c r="BM90" s="39">
        <f t="shared" si="117"/>
        <v>0</v>
      </c>
      <c r="BN90" s="39">
        <f t="shared" si="118"/>
        <v>0</v>
      </c>
      <c r="BO90" s="39">
        <f t="shared" si="119"/>
        <v>0</v>
      </c>
      <c r="BP90" s="39">
        <f t="shared" si="120"/>
        <v>0</v>
      </c>
      <c r="BQ90" s="39">
        <f t="shared" si="121"/>
        <v>0</v>
      </c>
      <c r="BR90" s="39">
        <f t="shared" si="122"/>
        <v>0</v>
      </c>
      <c r="BS90" s="39">
        <f t="shared" si="123"/>
        <v>0</v>
      </c>
      <c r="BT90" s="39">
        <f t="shared" si="158"/>
        <v>0</v>
      </c>
      <c r="BU90" s="39">
        <f t="shared" si="124"/>
        <v>0</v>
      </c>
      <c r="BV90" s="39">
        <f t="shared" si="125"/>
        <v>0</v>
      </c>
      <c r="BW90" s="39">
        <f t="shared" si="126"/>
        <v>0</v>
      </c>
      <c r="BX90" s="39">
        <f t="shared" si="127"/>
        <v>0</v>
      </c>
      <c r="BY90" s="39">
        <f t="shared" si="128"/>
        <v>0</v>
      </c>
      <c r="BZ90" s="39">
        <f t="shared" si="129"/>
        <v>0</v>
      </c>
      <c r="CA90" s="39">
        <f t="shared" si="130"/>
        <v>0</v>
      </c>
      <c r="CB90" s="39">
        <f t="shared" si="131"/>
        <v>0</v>
      </c>
      <c r="CC90" s="39">
        <f t="shared" si="132"/>
        <v>0</v>
      </c>
      <c r="CD90" s="39">
        <f t="shared" si="159"/>
        <v>0</v>
      </c>
      <c r="CE90" s="39" t="str">
        <f t="shared" si="133"/>
        <v/>
      </c>
      <c r="CF90" s="39" t="str">
        <f t="shared" si="134"/>
        <v/>
      </c>
      <c r="CG90" s="39" t="str">
        <f t="shared" si="135"/>
        <v/>
      </c>
      <c r="CH90" s="39" t="str">
        <f t="shared" si="136"/>
        <v/>
      </c>
      <c r="CI90" s="39" t="str">
        <f t="shared" si="137"/>
        <v/>
      </c>
      <c r="CJ90" s="39" t="str">
        <f t="shared" si="138"/>
        <v/>
      </c>
      <c r="CK90" s="39" t="str">
        <f t="shared" si="139"/>
        <v/>
      </c>
      <c r="CL90" s="39" t="str">
        <f t="shared" si="140"/>
        <v/>
      </c>
      <c r="CM90" s="39" t="str">
        <f t="shared" si="141"/>
        <v/>
      </c>
      <c r="CN90" s="39" t="str">
        <f>IF($F90="Gross Revenue",BJ90,IF($F90="Net of COGP",#REF!,IF($F90="Area",BT90,IF($F90="Equally",CD90,""))))</f>
        <v/>
      </c>
    </row>
    <row r="91" spans="2:92">
      <c r="B91" s="96"/>
      <c r="C91" s="96"/>
      <c r="D91" s="97"/>
      <c r="E91" s="99"/>
      <c r="F91" s="203"/>
      <c r="G91" s="98"/>
      <c r="H91" s="200">
        <f t="shared" si="102"/>
        <v>0</v>
      </c>
      <c r="I91" s="134">
        <f t="shared" si="155"/>
        <v>0</v>
      </c>
      <c r="J91" s="44">
        <f t="shared" si="103"/>
        <v>0</v>
      </c>
      <c r="K91" s="134">
        <f t="shared" si="156"/>
        <v>0</v>
      </c>
      <c r="L91" s="100"/>
      <c r="M91" s="100"/>
      <c r="N91" s="100"/>
      <c r="O91" s="100"/>
      <c r="P91" s="100"/>
      <c r="Q91" s="100"/>
      <c r="R91" s="100"/>
      <c r="S91" s="100"/>
      <c r="T91" s="100"/>
      <c r="U91" s="100"/>
      <c r="V91" s="100"/>
      <c r="W91" s="100"/>
      <c r="AA91" s="1">
        <f t="shared" si="104"/>
        <v>0</v>
      </c>
      <c r="AB91" s="11">
        <f t="shared" si="142"/>
        <v>0</v>
      </c>
      <c r="AC91" s="11">
        <f t="shared" si="143"/>
        <v>0</v>
      </c>
      <c r="AD91" s="11">
        <f t="shared" si="144"/>
        <v>0</v>
      </c>
      <c r="AE91" s="11">
        <f t="shared" si="145"/>
        <v>0</v>
      </c>
      <c r="AF91" s="11">
        <f t="shared" si="146"/>
        <v>0</v>
      </c>
      <c r="AG91" s="11">
        <f t="shared" si="147"/>
        <v>0</v>
      </c>
      <c r="AH91" s="11">
        <f t="shared" si="148"/>
        <v>0</v>
      </c>
      <c r="AI91" s="11">
        <f t="shared" si="149"/>
        <v>0</v>
      </c>
      <c r="AJ91" s="11">
        <f t="shared" si="150"/>
        <v>0</v>
      </c>
      <c r="AK91" s="11">
        <f t="shared" si="151"/>
        <v>0</v>
      </c>
      <c r="AL91" s="11">
        <f t="shared" si="152"/>
        <v>0</v>
      </c>
      <c r="AM91" s="11">
        <f t="shared" si="153"/>
        <v>0</v>
      </c>
      <c r="AN91" s="11"/>
      <c r="AO91" s="1" t="str">
        <f t="shared" si="105"/>
        <v/>
      </c>
      <c r="AP91" s="49"/>
      <c r="AQ91" s="49"/>
      <c r="AR91" s="49"/>
      <c r="AS91" s="49"/>
      <c r="AT91" s="49"/>
      <c r="AU91" s="49"/>
      <c r="AV91" s="49"/>
      <c r="AW91" s="49"/>
      <c r="AX91" s="49"/>
      <c r="AY91" s="34">
        <f t="shared" si="154"/>
        <v>0</v>
      </c>
      <c r="AZ91" s="34"/>
      <c r="BA91" s="38">
        <f t="shared" si="106"/>
        <v>0</v>
      </c>
      <c r="BB91" s="38">
        <f t="shared" si="107"/>
        <v>0</v>
      </c>
      <c r="BC91" s="38">
        <f t="shared" si="108"/>
        <v>0</v>
      </c>
      <c r="BD91" s="38">
        <f t="shared" si="109"/>
        <v>0</v>
      </c>
      <c r="BE91" s="38">
        <f t="shared" si="110"/>
        <v>0</v>
      </c>
      <c r="BF91" s="38">
        <f t="shared" si="111"/>
        <v>0</v>
      </c>
      <c r="BG91" s="38">
        <f t="shared" si="112"/>
        <v>0</v>
      </c>
      <c r="BH91" s="38">
        <f t="shared" si="113"/>
        <v>0</v>
      </c>
      <c r="BI91" s="38">
        <f t="shared" si="114"/>
        <v>0</v>
      </c>
      <c r="BJ91" s="38">
        <f t="shared" si="157"/>
        <v>0</v>
      </c>
      <c r="BK91" s="39">
        <f t="shared" si="115"/>
        <v>0</v>
      </c>
      <c r="BL91" s="39">
        <f t="shared" si="116"/>
        <v>0</v>
      </c>
      <c r="BM91" s="39">
        <f t="shared" si="117"/>
        <v>0</v>
      </c>
      <c r="BN91" s="39">
        <f t="shared" si="118"/>
        <v>0</v>
      </c>
      <c r="BO91" s="39">
        <f t="shared" si="119"/>
        <v>0</v>
      </c>
      <c r="BP91" s="39">
        <f t="shared" si="120"/>
        <v>0</v>
      </c>
      <c r="BQ91" s="39">
        <f t="shared" si="121"/>
        <v>0</v>
      </c>
      <c r="BR91" s="39">
        <f t="shared" si="122"/>
        <v>0</v>
      </c>
      <c r="BS91" s="39">
        <f t="shared" si="123"/>
        <v>0</v>
      </c>
      <c r="BT91" s="39">
        <f t="shared" si="158"/>
        <v>0</v>
      </c>
      <c r="BU91" s="39">
        <f t="shared" si="124"/>
        <v>0</v>
      </c>
      <c r="BV91" s="39">
        <f t="shared" si="125"/>
        <v>0</v>
      </c>
      <c r="BW91" s="39">
        <f t="shared" si="126"/>
        <v>0</v>
      </c>
      <c r="BX91" s="39">
        <f t="shared" si="127"/>
        <v>0</v>
      </c>
      <c r="BY91" s="39">
        <f t="shared" si="128"/>
        <v>0</v>
      </c>
      <c r="BZ91" s="39">
        <f t="shared" si="129"/>
        <v>0</v>
      </c>
      <c r="CA91" s="39">
        <f t="shared" si="130"/>
        <v>0</v>
      </c>
      <c r="CB91" s="39">
        <f t="shared" si="131"/>
        <v>0</v>
      </c>
      <c r="CC91" s="39">
        <f t="shared" si="132"/>
        <v>0</v>
      </c>
      <c r="CD91" s="39">
        <f t="shared" si="159"/>
        <v>0</v>
      </c>
      <c r="CE91" s="39" t="str">
        <f t="shared" si="133"/>
        <v/>
      </c>
      <c r="CF91" s="39" t="str">
        <f t="shared" si="134"/>
        <v/>
      </c>
      <c r="CG91" s="39" t="str">
        <f t="shared" si="135"/>
        <v/>
      </c>
      <c r="CH91" s="39" t="str">
        <f t="shared" si="136"/>
        <v/>
      </c>
      <c r="CI91" s="39" t="str">
        <f t="shared" si="137"/>
        <v/>
      </c>
      <c r="CJ91" s="39" t="str">
        <f t="shared" si="138"/>
        <v/>
      </c>
      <c r="CK91" s="39" t="str">
        <f t="shared" si="139"/>
        <v/>
      </c>
      <c r="CL91" s="39" t="str">
        <f t="shared" si="140"/>
        <v/>
      </c>
      <c r="CM91" s="39" t="str">
        <f t="shared" si="141"/>
        <v/>
      </c>
      <c r="CN91" s="39" t="str">
        <f>IF($F91="Gross Revenue",BJ91,IF($F91="Net of COGP",#REF!,IF($F91="Area",BT91,IF($F91="Equally",CD91,""))))</f>
        <v/>
      </c>
    </row>
    <row r="92" spans="2:92">
      <c r="B92" s="96"/>
      <c r="C92" s="96"/>
      <c r="D92" s="97"/>
      <c r="E92" s="99"/>
      <c r="F92" s="203"/>
      <c r="G92" s="98"/>
      <c r="H92" s="200">
        <f t="shared" si="102"/>
        <v>0</v>
      </c>
      <c r="I92" s="134">
        <f t="shared" si="155"/>
        <v>0</v>
      </c>
      <c r="J92" s="44">
        <f t="shared" si="103"/>
        <v>0</v>
      </c>
      <c r="K92" s="134">
        <f t="shared" si="156"/>
        <v>0</v>
      </c>
      <c r="L92" s="100"/>
      <c r="M92" s="100"/>
      <c r="N92" s="100"/>
      <c r="O92" s="100"/>
      <c r="P92" s="100"/>
      <c r="Q92" s="100"/>
      <c r="R92" s="100"/>
      <c r="S92" s="100"/>
      <c r="T92" s="100"/>
      <c r="U92" s="100"/>
      <c r="V92" s="100"/>
      <c r="W92" s="100"/>
      <c r="AA92" s="1">
        <f t="shared" si="104"/>
        <v>0</v>
      </c>
      <c r="AB92" s="11">
        <f t="shared" si="142"/>
        <v>0</v>
      </c>
      <c r="AC92" s="11">
        <f t="shared" si="143"/>
        <v>0</v>
      </c>
      <c r="AD92" s="11">
        <f t="shared" si="144"/>
        <v>0</v>
      </c>
      <c r="AE92" s="11">
        <f t="shared" si="145"/>
        <v>0</v>
      </c>
      <c r="AF92" s="11">
        <f t="shared" si="146"/>
        <v>0</v>
      </c>
      <c r="AG92" s="11">
        <f t="shared" si="147"/>
        <v>0</v>
      </c>
      <c r="AH92" s="11">
        <f t="shared" si="148"/>
        <v>0</v>
      </c>
      <c r="AI92" s="11">
        <f t="shared" si="149"/>
        <v>0</v>
      </c>
      <c r="AJ92" s="11">
        <f t="shared" si="150"/>
        <v>0</v>
      </c>
      <c r="AK92" s="11">
        <f t="shared" si="151"/>
        <v>0</v>
      </c>
      <c r="AL92" s="11">
        <f t="shared" si="152"/>
        <v>0</v>
      </c>
      <c r="AM92" s="11">
        <f t="shared" si="153"/>
        <v>0</v>
      </c>
      <c r="AN92" s="11"/>
      <c r="AO92" s="1" t="str">
        <f t="shared" si="105"/>
        <v/>
      </c>
      <c r="AP92" s="49"/>
      <c r="AQ92" s="49"/>
      <c r="AR92" s="49"/>
      <c r="AS92" s="49"/>
      <c r="AT92" s="49"/>
      <c r="AU92" s="49"/>
      <c r="AV92" s="49"/>
      <c r="AW92" s="49"/>
      <c r="AX92" s="49"/>
      <c r="AY92" s="34">
        <f t="shared" si="154"/>
        <v>0</v>
      </c>
      <c r="AZ92" s="34"/>
      <c r="BA92" s="38">
        <f t="shared" si="106"/>
        <v>0</v>
      </c>
      <c r="BB92" s="38">
        <f t="shared" si="107"/>
        <v>0</v>
      </c>
      <c r="BC92" s="38">
        <f t="shared" si="108"/>
        <v>0</v>
      </c>
      <c r="BD92" s="38">
        <f t="shared" si="109"/>
        <v>0</v>
      </c>
      <c r="BE92" s="38">
        <f t="shared" si="110"/>
        <v>0</v>
      </c>
      <c r="BF92" s="38">
        <f t="shared" si="111"/>
        <v>0</v>
      </c>
      <c r="BG92" s="38">
        <f t="shared" si="112"/>
        <v>0</v>
      </c>
      <c r="BH92" s="38">
        <f t="shared" si="113"/>
        <v>0</v>
      </c>
      <c r="BI92" s="38">
        <f t="shared" si="114"/>
        <v>0</v>
      </c>
      <c r="BJ92" s="38">
        <f t="shared" si="157"/>
        <v>0</v>
      </c>
      <c r="BK92" s="39">
        <f t="shared" si="115"/>
        <v>0</v>
      </c>
      <c r="BL92" s="39">
        <f t="shared" si="116"/>
        <v>0</v>
      </c>
      <c r="BM92" s="39">
        <f t="shared" si="117"/>
        <v>0</v>
      </c>
      <c r="BN92" s="39">
        <f t="shared" si="118"/>
        <v>0</v>
      </c>
      <c r="BO92" s="39">
        <f t="shared" si="119"/>
        <v>0</v>
      </c>
      <c r="BP92" s="39">
        <f t="shared" si="120"/>
        <v>0</v>
      </c>
      <c r="BQ92" s="39">
        <f t="shared" si="121"/>
        <v>0</v>
      </c>
      <c r="BR92" s="39">
        <f t="shared" si="122"/>
        <v>0</v>
      </c>
      <c r="BS92" s="39">
        <f t="shared" si="123"/>
        <v>0</v>
      </c>
      <c r="BT92" s="39">
        <f t="shared" si="158"/>
        <v>0</v>
      </c>
      <c r="BU92" s="39">
        <f t="shared" si="124"/>
        <v>0</v>
      </c>
      <c r="BV92" s="39">
        <f t="shared" si="125"/>
        <v>0</v>
      </c>
      <c r="BW92" s="39">
        <f t="shared" si="126"/>
        <v>0</v>
      </c>
      <c r="BX92" s="39">
        <f t="shared" si="127"/>
        <v>0</v>
      </c>
      <c r="BY92" s="39">
        <f t="shared" si="128"/>
        <v>0</v>
      </c>
      <c r="BZ92" s="39">
        <f t="shared" si="129"/>
        <v>0</v>
      </c>
      <c r="CA92" s="39">
        <f t="shared" si="130"/>
        <v>0</v>
      </c>
      <c r="CB92" s="39">
        <f t="shared" si="131"/>
        <v>0</v>
      </c>
      <c r="CC92" s="39">
        <f t="shared" si="132"/>
        <v>0</v>
      </c>
      <c r="CD92" s="39">
        <f t="shared" si="159"/>
        <v>0</v>
      </c>
      <c r="CE92" s="39" t="str">
        <f t="shared" si="133"/>
        <v/>
      </c>
      <c r="CF92" s="39" t="str">
        <f t="shared" si="134"/>
        <v/>
      </c>
      <c r="CG92" s="39" t="str">
        <f t="shared" si="135"/>
        <v/>
      </c>
      <c r="CH92" s="39" t="str">
        <f t="shared" si="136"/>
        <v/>
      </c>
      <c r="CI92" s="39" t="str">
        <f t="shared" si="137"/>
        <v/>
      </c>
      <c r="CJ92" s="39" t="str">
        <f t="shared" si="138"/>
        <v/>
      </c>
      <c r="CK92" s="39" t="str">
        <f t="shared" si="139"/>
        <v/>
      </c>
      <c r="CL92" s="39" t="str">
        <f t="shared" si="140"/>
        <v/>
      </c>
      <c r="CM92" s="39" t="str">
        <f t="shared" si="141"/>
        <v/>
      </c>
      <c r="CN92" s="39" t="str">
        <f>IF($F92="Gross Revenue",BJ92,IF($F92="Net of COGP",#REF!,IF($F92="Area",BT92,IF($F92="Equally",CD92,""))))</f>
        <v/>
      </c>
    </row>
    <row r="93" spans="2:92">
      <c r="B93" s="96"/>
      <c r="C93" s="96"/>
      <c r="D93" s="97"/>
      <c r="E93" s="99"/>
      <c r="F93" s="203"/>
      <c r="G93" s="98"/>
      <c r="H93" s="200">
        <f t="shared" si="102"/>
        <v>0</v>
      </c>
      <c r="I93" s="134">
        <f t="shared" si="155"/>
        <v>0</v>
      </c>
      <c r="J93" s="44">
        <f t="shared" si="103"/>
        <v>0</v>
      </c>
      <c r="K93" s="134">
        <f t="shared" si="156"/>
        <v>0</v>
      </c>
      <c r="L93" s="100"/>
      <c r="M93" s="100"/>
      <c r="N93" s="100"/>
      <c r="O93" s="100"/>
      <c r="P93" s="100"/>
      <c r="Q93" s="100"/>
      <c r="R93" s="100"/>
      <c r="S93" s="100"/>
      <c r="T93" s="100"/>
      <c r="U93" s="100"/>
      <c r="V93" s="100"/>
      <c r="W93" s="100"/>
      <c r="AA93" s="1">
        <f t="shared" si="104"/>
        <v>0</v>
      </c>
      <c r="AB93" s="11">
        <f t="shared" si="142"/>
        <v>0</v>
      </c>
      <c r="AC93" s="11">
        <f t="shared" si="143"/>
        <v>0</v>
      </c>
      <c r="AD93" s="11">
        <f t="shared" si="144"/>
        <v>0</v>
      </c>
      <c r="AE93" s="11">
        <f t="shared" si="145"/>
        <v>0</v>
      </c>
      <c r="AF93" s="11">
        <f t="shared" si="146"/>
        <v>0</v>
      </c>
      <c r="AG93" s="11">
        <f t="shared" si="147"/>
        <v>0</v>
      </c>
      <c r="AH93" s="11">
        <f t="shared" si="148"/>
        <v>0</v>
      </c>
      <c r="AI93" s="11">
        <f t="shared" si="149"/>
        <v>0</v>
      </c>
      <c r="AJ93" s="11">
        <f t="shared" si="150"/>
        <v>0</v>
      </c>
      <c r="AK93" s="11">
        <f t="shared" si="151"/>
        <v>0</v>
      </c>
      <c r="AL93" s="11">
        <f t="shared" si="152"/>
        <v>0</v>
      </c>
      <c r="AM93" s="11">
        <f t="shared" si="153"/>
        <v>0</v>
      </c>
      <c r="AN93" s="11"/>
      <c r="AO93" s="1" t="str">
        <f t="shared" si="105"/>
        <v/>
      </c>
      <c r="AP93" s="49"/>
      <c r="AQ93" s="49"/>
      <c r="AR93" s="49"/>
      <c r="AS93" s="49"/>
      <c r="AT93" s="49"/>
      <c r="AU93" s="49"/>
      <c r="AV93" s="49"/>
      <c r="AW93" s="49"/>
      <c r="AX93" s="49"/>
      <c r="AY93" s="34">
        <f t="shared" si="154"/>
        <v>0</v>
      </c>
      <c r="AZ93" s="34"/>
      <c r="BA93" s="38">
        <f t="shared" si="106"/>
        <v>0</v>
      </c>
      <c r="BB93" s="38">
        <f t="shared" si="107"/>
        <v>0</v>
      </c>
      <c r="BC93" s="38">
        <f t="shared" si="108"/>
        <v>0</v>
      </c>
      <c r="BD93" s="38">
        <f t="shared" si="109"/>
        <v>0</v>
      </c>
      <c r="BE93" s="38">
        <f t="shared" si="110"/>
        <v>0</v>
      </c>
      <c r="BF93" s="38">
        <f t="shared" si="111"/>
        <v>0</v>
      </c>
      <c r="BG93" s="38">
        <f t="shared" si="112"/>
        <v>0</v>
      </c>
      <c r="BH93" s="38">
        <f t="shared" si="113"/>
        <v>0</v>
      </c>
      <c r="BI93" s="38">
        <f t="shared" si="114"/>
        <v>0</v>
      </c>
      <c r="BJ93" s="38">
        <f t="shared" si="157"/>
        <v>0</v>
      </c>
      <c r="BK93" s="39">
        <f t="shared" si="115"/>
        <v>0</v>
      </c>
      <c r="BL93" s="39">
        <f t="shared" si="116"/>
        <v>0</v>
      </c>
      <c r="BM93" s="39">
        <f t="shared" si="117"/>
        <v>0</v>
      </c>
      <c r="BN93" s="39">
        <f t="shared" si="118"/>
        <v>0</v>
      </c>
      <c r="BO93" s="39">
        <f t="shared" si="119"/>
        <v>0</v>
      </c>
      <c r="BP93" s="39">
        <f t="shared" si="120"/>
        <v>0</v>
      </c>
      <c r="BQ93" s="39">
        <f t="shared" si="121"/>
        <v>0</v>
      </c>
      <c r="BR93" s="39">
        <f t="shared" si="122"/>
        <v>0</v>
      </c>
      <c r="BS93" s="39">
        <f t="shared" si="123"/>
        <v>0</v>
      </c>
      <c r="BT93" s="39">
        <f t="shared" si="158"/>
        <v>0</v>
      </c>
      <c r="BU93" s="39">
        <f t="shared" si="124"/>
        <v>0</v>
      </c>
      <c r="BV93" s="39">
        <f t="shared" si="125"/>
        <v>0</v>
      </c>
      <c r="BW93" s="39">
        <f t="shared" si="126"/>
        <v>0</v>
      </c>
      <c r="BX93" s="39">
        <f t="shared" si="127"/>
        <v>0</v>
      </c>
      <c r="BY93" s="39">
        <f t="shared" si="128"/>
        <v>0</v>
      </c>
      <c r="BZ93" s="39">
        <f t="shared" si="129"/>
        <v>0</v>
      </c>
      <c r="CA93" s="39">
        <f t="shared" si="130"/>
        <v>0</v>
      </c>
      <c r="CB93" s="39">
        <f t="shared" si="131"/>
        <v>0</v>
      </c>
      <c r="CC93" s="39">
        <f t="shared" si="132"/>
        <v>0</v>
      </c>
      <c r="CD93" s="39">
        <f t="shared" si="159"/>
        <v>0</v>
      </c>
      <c r="CE93" s="39" t="str">
        <f t="shared" si="133"/>
        <v/>
      </c>
      <c r="CF93" s="39" t="str">
        <f t="shared" si="134"/>
        <v/>
      </c>
      <c r="CG93" s="39" t="str">
        <f t="shared" si="135"/>
        <v/>
      </c>
      <c r="CH93" s="39" t="str">
        <f t="shared" si="136"/>
        <v/>
      </c>
      <c r="CI93" s="39" t="str">
        <f t="shared" si="137"/>
        <v/>
      </c>
      <c r="CJ93" s="39" t="str">
        <f t="shared" si="138"/>
        <v/>
      </c>
      <c r="CK93" s="39" t="str">
        <f t="shared" si="139"/>
        <v/>
      </c>
      <c r="CL93" s="39" t="str">
        <f t="shared" si="140"/>
        <v/>
      </c>
      <c r="CM93" s="39" t="str">
        <f t="shared" si="141"/>
        <v/>
      </c>
      <c r="CN93" s="39" t="str">
        <f>IF($F93="Gross Revenue",BJ93,IF($F93="Net of COGP",#REF!,IF($F93="Area",BT93,IF($F93="Equally",CD93,""))))</f>
        <v/>
      </c>
    </row>
    <row r="94" spans="2:92">
      <c r="B94" s="96"/>
      <c r="C94" s="96"/>
      <c r="D94" s="97"/>
      <c r="E94" s="99"/>
      <c r="F94" s="203"/>
      <c r="G94" s="98"/>
      <c r="H94" s="200">
        <f t="shared" si="102"/>
        <v>0</v>
      </c>
      <c r="I94" s="134">
        <f t="shared" si="155"/>
        <v>0</v>
      </c>
      <c r="J94" s="44">
        <f t="shared" si="103"/>
        <v>0</v>
      </c>
      <c r="K94" s="134">
        <f t="shared" si="156"/>
        <v>0</v>
      </c>
      <c r="L94" s="100"/>
      <c r="M94" s="100"/>
      <c r="N94" s="100"/>
      <c r="O94" s="100"/>
      <c r="P94" s="100"/>
      <c r="Q94" s="100"/>
      <c r="R94" s="100"/>
      <c r="S94" s="100"/>
      <c r="T94" s="100"/>
      <c r="U94" s="100"/>
      <c r="V94" s="100"/>
      <c r="W94" s="100"/>
      <c r="AA94" s="1">
        <f t="shared" si="104"/>
        <v>0</v>
      </c>
      <c r="AB94" s="11">
        <f t="shared" si="142"/>
        <v>0</v>
      </c>
      <c r="AC94" s="11">
        <f t="shared" si="143"/>
        <v>0</v>
      </c>
      <c r="AD94" s="11">
        <f t="shared" si="144"/>
        <v>0</v>
      </c>
      <c r="AE94" s="11">
        <f t="shared" si="145"/>
        <v>0</v>
      </c>
      <c r="AF94" s="11">
        <f t="shared" si="146"/>
        <v>0</v>
      </c>
      <c r="AG94" s="11">
        <f t="shared" si="147"/>
        <v>0</v>
      </c>
      <c r="AH94" s="11">
        <f t="shared" si="148"/>
        <v>0</v>
      </c>
      <c r="AI94" s="11">
        <f t="shared" si="149"/>
        <v>0</v>
      </c>
      <c r="AJ94" s="11">
        <f t="shared" si="150"/>
        <v>0</v>
      </c>
      <c r="AK94" s="11">
        <f t="shared" si="151"/>
        <v>0</v>
      </c>
      <c r="AL94" s="11">
        <f t="shared" si="152"/>
        <v>0</v>
      </c>
      <c r="AM94" s="11">
        <f t="shared" si="153"/>
        <v>0</v>
      </c>
      <c r="AN94" s="11"/>
      <c r="AO94" s="1" t="str">
        <f t="shared" si="105"/>
        <v/>
      </c>
      <c r="AP94" s="49"/>
      <c r="AQ94" s="49"/>
      <c r="AR94" s="49"/>
      <c r="AS94" s="49"/>
      <c r="AT94" s="49"/>
      <c r="AU94" s="49"/>
      <c r="AV94" s="49"/>
      <c r="AW94" s="49"/>
      <c r="AX94" s="49"/>
      <c r="AY94" s="34">
        <f t="shared" si="154"/>
        <v>0</v>
      </c>
      <c r="AZ94" s="34"/>
      <c r="BA94" s="38">
        <f t="shared" si="106"/>
        <v>0</v>
      </c>
      <c r="BB94" s="38">
        <f t="shared" si="107"/>
        <v>0</v>
      </c>
      <c r="BC94" s="38">
        <f t="shared" si="108"/>
        <v>0</v>
      </c>
      <c r="BD94" s="38">
        <f t="shared" si="109"/>
        <v>0</v>
      </c>
      <c r="BE94" s="38">
        <f t="shared" si="110"/>
        <v>0</v>
      </c>
      <c r="BF94" s="38">
        <f t="shared" si="111"/>
        <v>0</v>
      </c>
      <c r="BG94" s="38">
        <f t="shared" si="112"/>
        <v>0</v>
      </c>
      <c r="BH94" s="38">
        <f t="shared" si="113"/>
        <v>0</v>
      </c>
      <c r="BI94" s="38">
        <f t="shared" si="114"/>
        <v>0</v>
      </c>
      <c r="BJ94" s="38">
        <f t="shared" si="157"/>
        <v>0</v>
      </c>
      <c r="BK94" s="39">
        <f t="shared" si="115"/>
        <v>0</v>
      </c>
      <c r="BL94" s="39">
        <f t="shared" si="116"/>
        <v>0</v>
      </c>
      <c r="BM94" s="39">
        <f t="shared" si="117"/>
        <v>0</v>
      </c>
      <c r="BN94" s="39">
        <f t="shared" si="118"/>
        <v>0</v>
      </c>
      <c r="BO94" s="39">
        <f t="shared" si="119"/>
        <v>0</v>
      </c>
      <c r="BP94" s="39">
        <f t="shared" si="120"/>
        <v>0</v>
      </c>
      <c r="BQ94" s="39">
        <f t="shared" si="121"/>
        <v>0</v>
      </c>
      <c r="BR94" s="39">
        <f t="shared" si="122"/>
        <v>0</v>
      </c>
      <c r="BS94" s="39">
        <f t="shared" si="123"/>
        <v>0</v>
      </c>
      <c r="BT94" s="39">
        <f t="shared" si="158"/>
        <v>0</v>
      </c>
      <c r="BU94" s="39">
        <f t="shared" si="124"/>
        <v>0</v>
      </c>
      <c r="BV94" s="39">
        <f t="shared" si="125"/>
        <v>0</v>
      </c>
      <c r="BW94" s="39">
        <f t="shared" si="126"/>
        <v>0</v>
      </c>
      <c r="BX94" s="39">
        <f t="shared" si="127"/>
        <v>0</v>
      </c>
      <c r="BY94" s="39">
        <f t="shared" si="128"/>
        <v>0</v>
      </c>
      <c r="BZ94" s="39">
        <f t="shared" si="129"/>
        <v>0</v>
      </c>
      <c r="CA94" s="39">
        <f t="shared" si="130"/>
        <v>0</v>
      </c>
      <c r="CB94" s="39">
        <f t="shared" si="131"/>
        <v>0</v>
      </c>
      <c r="CC94" s="39">
        <f t="shared" si="132"/>
        <v>0</v>
      </c>
      <c r="CD94" s="39">
        <f t="shared" si="159"/>
        <v>0</v>
      </c>
      <c r="CE94" s="39" t="str">
        <f t="shared" si="133"/>
        <v/>
      </c>
      <c r="CF94" s="39" t="str">
        <f t="shared" si="134"/>
        <v/>
      </c>
      <c r="CG94" s="39" t="str">
        <f t="shared" si="135"/>
        <v/>
      </c>
      <c r="CH94" s="39" t="str">
        <f t="shared" si="136"/>
        <v/>
      </c>
      <c r="CI94" s="39" t="str">
        <f t="shared" si="137"/>
        <v/>
      </c>
      <c r="CJ94" s="39" t="str">
        <f t="shared" si="138"/>
        <v/>
      </c>
      <c r="CK94" s="39" t="str">
        <f t="shared" si="139"/>
        <v/>
      </c>
      <c r="CL94" s="39" t="str">
        <f t="shared" si="140"/>
        <v/>
      </c>
      <c r="CM94" s="39" t="str">
        <f t="shared" si="141"/>
        <v/>
      </c>
      <c r="CN94" s="39" t="str">
        <f>IF($F94="Gross Revenue",BJ94,IF($F94="Net of COGP",#REF!,IF($F94="Area",BT94,IF($F94="Equally",CD94,""))))</f>
        <v/>
      </c>
    </row>
    <row r="95" spans="2:92">
      <c r="B95" s="96"/>
      <c r="C95" s="96"/>
      <c r="D95" s="97"/>
      <c r="E95" s="99"/>
      <c r="F95" s="203"/>
      <c r="G95" s="98"/>
      <c r="H95" s="200">
        <f t="shared" si="102"/>
        <v>0</v>
      </c>
      <c r="I95" s="134">
        <f t="shared" si="155"/>
        <v>0</v>
      </c>
      <c r="J95" s="44">
        <f t="shared" si="103"/>
        <v>0</v>
      </c>
      <c r="K95" s="134">
        <f t="shared" si="156"/>
        <v>0</v>
      </c>
      <c r="L95" s="100"/>
      <c r="M95" s="100"/>
      <c r="N95" s="100"/>
      <c r="O95" s="100"/>
      <c r="P95" s="100"/>
      <c r="Q95" s="100"/>
      <c r="R95" s="100"/>
      <c r="S95" s="100"/>
      <c r="T95" s="100"/>
      <c r="U95" s="100"/>
      <c r="V95" s="100"/>
      <c r="W95" s="100"/>
      <c r="AA95" s="1">
        <f t="shared" si="104"/>
        <v>0</v>
      </c>
      <c r="AB95" s="11">
        <f t="shared" si="142"/>
        <v>0</v>
      </c>
      <c r="AC95" s="11">
        <f t="shared" si="143"/>
        <v>0</v>
      </c>
      <c r="AD95" s="11">
        <f t="shared" si="144"/>
        <v>0</v>
      </c>
      <c r="AE95" s="11">
        <f t="shared" si="145"/>
        <v>0</v>
      </c>
      <c r="AF95" s="11">
        <f t="shared" si="146"/>
        <v>0</v>
      </c>
      <c r="AG95" s="11">
        <f t="shared" si="147"/>
        <v>0</v>
      </c>
      <c r="AH95" s="11">
        <f t="shared" si="148"/>
        <v>0</v>
      </c>
      <c r="AI95" s="11">
        <f t="shared" si="149"/>
        <v>0</v>
      </c>
      <c r="AJ95" s="11">
        <f t="shared" si="150"/>
        <v>0</v>
      </c>
      <c r="AK95" s="11">
        <f t="shared" si="151"/>
        <v>0</v>
      </c>
      <c r="AL95" s="11">
        <f t="shared" si="152"/>
        <v>0</v>
      </c>
      <c r="AM95" s="11">
        <f t="shared" si="153"/>
        <v>0</v>
      </c>
      <c r="AN95" s="11"/>
      <c r="AO95" s="1" t="str">
        <f t="shared" si="105"/>
        <v/>
      </c>
      <c r="AP95" s="49"/>
      <c r="AQ95" s="49"/>
      <c r="AR95" s="49"/>
      <c r="AS95" s="49"/>
      <c r="AT95" s="49"/>
      <c r="AU95" s="49"/>
      <c r="AV95" s="49"/>
      <c r="AW95" s="49"/>
      <c r="AX95" s="49"/>
      <c r="AY95" s="34">
        <f t="shared" si="154"/>
        <v>0</v>
      </c>
      <c r="AZ95" s="34"/>
      <c r="BA95" s="38">
        <f t="shared" si="106"/>
        <v>0</v>
      </c>
      <c r="BB95" s="38">
        <f t="shared" si="107"/>
        <v>0</v>
      </c>
      <c r="BC95" s="38">
        <f t="shared" si="108"/>
        <v>0</v>
      </c>
      <c r="BD95" s="38">
        <f t="shared" si="109"/>
        <v>0</v>
      </c>
      <c r="BE95" s="38">
        <f t="shared" si="110"/>
        <v>0</v>
      </c>
      <c r="BF95" s="38">
        <f t="shared" si="111"/>
        <v>0</v>
      </c>
      <c r="BG95" s="38">
        <f t="shared" si="112"/>
        <v>0</v>
      </c>
      <c r="BH95" s="38">
        <f t="shared" si="113"/>
        <v>0</v>
      </c>
      <c r="BI95" s="38">
        <f t="shared" si="114"/>
        <v>0</v>
      </c>
      <c r="BJ95" s="38">
        <f t="shared" si="157"/>
        <v>0</v>
      </c>
      <c r="BK95" s="39">
        <f t="shared" si="115"/>
        <v>0</v>
      </c>
      <c r="BL95" s="39">
        <f t="shared" si="116"/>
        <v>0</v>
      </c>
      <c r="BM95" s="39">
        <f t="shared" si="117"/>
        <v>0</v>
      </c>
      <c r="BN95" s="39">
        <f t="shared" si="118"/>
        <v>0</v>
      </c>
      <c r="BO95" s="39">
        <f t="shared" si="119"/>
        <v>0</v>
      </c>
      <c r="BP95" s="39">
        <f t="shared" si="120"/>
        <v>0</v>
      </c>
      <c r="BQ95" s="39">
        <f t="shared" si="121"/>
        <v>0</v>
      </c>
      <c r="BR95" s="39">
        <f t="shared" si="122"/>
        <v>0</v>
      </c>
      <c r="BS95" s="39">
        <f t="shared" si="123"/>
        <v>0</v>
      </c>
      <c r="BT95" s="39">
        <f t="shared" si="158"/>
        <v>0</v>
      </c>
      <c r="BU95" s="39">
        <f t="shared" si="124"/>
        <v>0</v>
      </c>
      <c r="BV95" s="39">
        <f t="shared" si="125"/>
        <v>0</v>
      </c>
      <c r="BW95" s="39">
        <f t="shared" si="126"/>
        <v>0</v>
      </c>
      <c r="BX95" s="39">
        <f t="shared" si="127"/>
        <v>0</v>
      </c>
      <c r="BY95" s="39">
        <f t="shared" si="128"/>
        <v>0</v>
      </c>
      <c r="BZ95" s="39">
        <f t="shared" si="129"/>
        <v>0</v>
      </c>
      <c r="CA95" s="39">
        <f t="shared" si="130"/>
        <v>0</v>
      </c>
      <c r="CB95" s="39">
        <f t="shared" si="131"/>
        <v>0</v>
      </c>
      <c r="CC95" s="39">
        <f t="shared" si="132"/>
        <v>0</v>
      </c>
      <c r="CD95" s="39">
        <f t="shared" si="159"/>
        <v>0</v>
      </c>
      <c r="CE95" s="39" t="str">
        <f t="shared" si="133"/>
        <v/>
      </c>
      <c r="CF95" s="39" t="str">
        <f t="shared" si="134"/>
        <v/>
      </c>
      <c r="CG95" s="39" t="str">
        <f t="shared" si="135"/>
        <v/>
      </c>
      <c r="CH95" s="39" t="str">
        <f t="shared" si="136"/>
        <v/>
      </c>
      <c r="CI95" s="39" t="str">
        <f t="shared" si="137"/>
        <v/>
      </c>
      <c r="CJ95" s="39" t="str">
        <f t="shared" si="138"/>
        <v/>
      </c>
      <c r="CK95" s="39" t="str">
        <f t="shared" si="139"/>
        <v/>
      </c>
      <c r="CL95" s="39" t="str">
        <f t="shared" si="140"/>
        <v/>
      </c>
      <c r="CM95" s="39" t="str">
        <f t="shared" si="141"/>
        <v/>
      </c>
      <c r="CN95" s="39" t="str">
        <f>IF($F95="Gross Revenue",BJ95,IF($F95="Net of COGP",#REF!,IF($F95="Area",BT95,IF($F95="Equally",CD95,""))))</f>
        <v/>
      </c>
    </row>
    <row r="96" spans="2:92">
      <c r="B96" s="96"/>
      <c r="C96" s="96"/>
      <c r="D96" s="97"/>
      <c r="E96" s="99"/>
      <c r="F96" s="203"/>
      <c r="G96" s="98"/>
      <c r="H96" s="200">
        <f t="shared" si="102"/>
        <v>0</v>
      </c>
      <c r="I96" s="134">
        <f t="shared" si="155"/>
        <v>0</v>
      </c>
      <c r="J96" s="44">
        <f t="shared" si="103"/>
        <v>0</v>
      </c>
      <c r="K96" s="134">
        <f t="shared" si="156"/>
        <v>0</v>
      </c>
      <c r="L96" s="100"/>
      <c r="M96" s="100"/>
      <c r="N96" s="100"/>
      <c r="O96" s="100"/>
      <c r="P96" s="100"/>
      <c r="Q96" s="100"/>
      <c r="R96" s="100"/>
      <c r="S96" s="100"/>
      <c r="T96" s="100"/>
      <c r="U96" s="100"/>
      <c r="V96" s="100"/>
      <c r="W96" s="100"/>
      <c r="AA96" s="1">
        <f t="shared" si="104"/>
        <v>0</v>
      </c>
      <c r="AB96" s="11">
        <f t="shared" si="142"/>
        <v>0</v>
      </c>
      <c r="AC96" s="11">
        <f t="shared" si="143"/>
        <v>0</v>
      </c>
      <c r="AD96" s="11">
        <f t="shared" si="144"/>
        <v>0</v>
      </c>
      <c r="AE96" s="11">
        <f t="shared" si="145"/>
        <v>0</v>
      </c>
      <c r="AF96" s="11">
        <f t="shared" si="146"/>
        <v>0</v>
      </c>
      <c r="AG96" s="11">
        <f t="shared" si="147"/>
        <v>0</v>
      </c>
      <c r="AH96" s="11">
        <f t="shared" si="148"/>
        <v>0</v>
      </c>
      <c r="AI96" s="11">
        <f t="shared" si="149"/>
        <v>0</v>
      </c>
      <c r="AJ96" s="11">
        <f t="shared" si="150"/>
        <v>0</v>
      </c>
      <c r="AK96" s="11">
        <f t="shared" si="151"/>
        <v>0</v>
      </c>
      <c r="AL96" s="11">
        <f t="shared" si="152"/>
        <v>0</v>
      </c>
      <c r="AM96" s="11">
        <f t="shared" si="153"/>
        <v>0</v>
      </c>
      <c r="AN96" s="11"/>
      <c r="AO96" s="1" t="str">
        <f t="shared" si="105"/>
        <v/>
      </c>
      <c r="AP96" s="49"/>
      <c r="AQ96" s="49"/>
      <c r="AR96" s="49"/>
      <c r="AS96" s="49"/>
      <c r="AT96" s="49"/>
      <c r="AU96" s="49"/>
      <c r="AV96" s="49"/>
      <c r="AW96" s="49"/>
      <c r="AX96" s="49"/>
      <c r="AY96" s="34">
        <f t="shared" si="154"/>
        <v>0</v>
      </c>
      <c r="AZ96" s="34"/>
      <c r="BA96" s="38">
        <f t="shared" si="106"/>
        <v>0</v>
      </c>
      <c r="BB96" s="38">
        <f t="shared" si="107"/>
        <v>0</v>
      </c>
      <c r="BC96" s="38">
        <f t="shared" si="108"/>
        <v>0</v>
      </c>
      <c r="BD96" s="38">
        <f t="shared" si="109"/>
        <v>0</v>
      </c>
      <c r="BE96" s="38">
        <f t="shared" si="110"/>
        <v>0</v>
      </c>
      <c r="BF96" s="38">
        <f t="shared" si="111"/>
        <v>0</v>
      </c>
      <c r="BG96" s="38">
        <f t="shared" si="112"/>
        <v>0</v>
      </c>
      <c r="BH96" s="38">
        <f t="shared" si="113"/>
        <v>0</v>
      </c>
      <c r="BI96" s="38">
        <f t="shared" si="114"/>
        <v>0</v>
      </c>
      <c r="BJ96" s="38">
        <f t="shared" si="157"/>
        <v>0</v>
      </c>
      <c r="BK96" s="39">
        <f t="shared" si="115"/>
        <v>0</v>
      </c>
      <c r="BL96" s="39">
        <f t="shared" si="116"/>
        <v>0</v>
      </c>
      <c r="BM96" s="39">
        <f t="shared" si="117"/>
        <v>0</v>
      </c>
      <c r="BN96" s="39">
        <f t="shared" si="118"/>
        <v>0</v>
      </c>
      <c r="BO96" s="39">
        <f t="shared" si="119"/>
        <v>0</v>
      </c>
      <c r="BP96" s="39">
        <f t="shared" si="120"/>
        <v>0</v>
      </c>
      <c r="BQ96" s="39">
        <f t="shared" si="121"/>
        <v>0</v>
      </c>
      <c r="BR96" s="39">
        <f t="shared" si="122"/>
        <v>0</v>
      </c>
      <c r="BS96" s="39">
        <f t="shared" si="123"/>
        <v>0</v>
      </c>
      <c r="BT96" s="39">
        <f t="shared" si="158"/>
        <v>0</v>
      </c>
      <c r="BU96" s="39">
        <f t="shared" si="124"/>
        <v>0</v>
      </c>
      <c r="BV96" s="39">
        <f t="shared" si="125"/>
        <v>0</v>
      </c>
      <c r="BW96" s="39">
        <f t="shared" si="126"/>
        <v>0</v>
      </c>
      <c r="BX96" s="39">
        <f t="shared" si="127"/>
        <v>0</v>
      </c>
      <c r="BY96" s="39">
        <f t="shared" si="128"/>
        <v>0</v>
      </c>
      <c r="BZ96" s="39">
        <f t="shared" si="129"/>
        <v>0</v>
      </c>
      <c r="CA96" s="39">
        <f t="shared" si="130"/>
        <v>0</v>
      </c>
      <c r="CB96" s="39">
        <f t="shared" si="131"/>
        <v>0</v>
      </c>
      <c r="CC96" s="39">
        <f t="shared" si="132"/>
        <v>0</v>
      </c>
      <c r="CD96" s="39">
        <f t="shared" si="159"/>
        <v>0</v>
      </c>
      <c r="CE96" s="39" t="str">
        <f t="shared" si="133"/>
        <v/>
      </c>
      <c r="CF96" s="39" t="str">
        <f t="shared" si="134"/>
        <v/>
      </c>
      <c r="CG96" s="39" t="str">
        <f t="shared" si="135"/>
        <v/>
      </c>
      <c r="CH96" s="39" t="str">
        <f t="shared" si="136"/>
        <v/>
      </c>
      <c r="CI96" s="39" t="str">
        <f t="shared" si="137"/>
        <v/>
      </c>
      <c r="CJ96" s="39" t="str">
        <f t="shared" si="138"/>
        <v/>
      </c>
      <c r="CK96" s="39" t="str">
        <f t="shared" si="139"/>
        <v/>
      </c>
      <c r="CL96" s="39" t="str">
        <f t="shared" si="140"/>
        <v/>
      </c>
      <c r="CM96" s="39" t="str">
        <f t="shared" si="141"/>
        <v/>
      </c>
      <c r="CN96" s="39" t="str">
        <f>IF($F96="Gross Revenue",BJ96,IF($F96="Net of COGP",#REF!,IF($F96="Area",BT96,IF($F96="Equally",CD96,""))))</f>
        <v/>
      </c>
    </row>
    <row r="97" spans="2:92">
      <c r="B97" s="96"/>
      <c r="C97" s="96"/>
      <c r="D97" s="97"/>
      <c r="E97" s="99"/>
      <c r="F97" s="203"/>
      <c r="G97" s="98"/>
      <c r="H97" s="200">
        <f t="shared" si="102"/>
        <v>0</v>
      </c>
      <c r="I97" s="134">
        <f t="shared" si="155"/>
        <v>0</v>
      </c>
      <c r="J97" s="44">
        <f t="shared" si="103"/>
        <v>0</v>
      </c>
      <c r="K97" s="134">
        <f t="shared" si="156"/>
        <v>0</v>
      </c>
      <c r="L97" s="100"/>
      <c r="M97" s="100"/>
      <c r="N97" s="100"/>
      <c r="O97" s="100"/>
      <c r="P97" s="100"/>
      <c r="Q97" s="100"/>
      <c r="R97" s="100"/>
      <c r="S97" s="100"/>
      <c r="T97" s="100"/>
      <c r="U97" s="100"/>
      <c r="V97" s="100"/>
      <c r="W97" s="100"/>
      <c r="AA97" s="1">
        <f t="shared" si="104"/>
        <v>0</v>
      </c>
      <c r="AB97" s="11">
        <f t="shared" si="142"/>
        <v>0</v>
      </c>
      <c r="AC97" s="11">
        <f t="shared" si="143"/>
        <v>0</v>
      </c>
      <c r="AD97" s="11">
        <f t="shared" si="144"/>
        <v>0</v>
      </c>
      <c r="AE97" s="11">
        <f t="shared" si="145"/>
        <v>0</v>
      </c>
      <c r="AF97" s="11">
        <f t="shared" si="146"/>
        <v>0</v>
      </c>
      <c r="AG97" s="11">
        <f t="shared" si="147"/>
        <v>0</v>
      </c>
      <c r="AH97" s="11">
        <f t="shared" si="148"/>
        <v>0</v>
      </c>
      <c r="AI97" s="11">
        <f t="shared" si="149"/>
        <v>0</v>
      </c>
      <c r="AJ97" s="11">
        <f t="shared" si="150"/>
        <v>0</v>
      </c>
      <c r="AK97" s="11">
        <f t="shared" si="151"/>
        <v>0</v>
      </c>
      <c r="AL97" s="11">
        <f t="shared" si="152"/>
        <v>0</v>
      </c>
      <c r="AM97" s="11">
        <f t="shared" si="153"/>
        <v>0</v>
      </c>
      <c r="AN97" s="11"/>
      <c r="AO97" s="1" t="str">
        <f t="shared" si="105"/>
        <v/>
      </c>
      <c r="AP97" s="49"/>
      <c r="AQ97" s="49"/>
      <c r="AR97" s="49"/>
      <c r="AS97" s="49"/>
      <c r="AT97" s="49"/>
      <c r="AU97" s="49"/>
      <c r="AV97" s="49"/>
      <c r="AW97" s="49"/>
      <c r="AX97" s="49"/>
      <c r="AY97" s="34">
        <f t="shared" si="154"/>
        <v>0</v>
      </c>
      <c r="AZ97" s="34"/>
      <c r="BA97" s="38">
        <f t="shared" si="106"/>
        <v>0</v>
      </c>
      <c r="BB97" s="38">
        <f t="shared" si="107"/>
        <v>0</v>
      </c>
      <c r="BC97" s="38">
        <f t="shared" si="108"/>
        <v>0</v>
      </c>
      <c r="BD97" s="38">
        <f t="shared" si="109"/>
        <v>0</v>
      </c>
      <c r="BE97" s="38">
        <f t="shared" si="110"/>
        <v>0</v>
      </c>
      <c r="BF97" s="38">
        <f t="shared" si="111"/>
        <v>0</v>
      </c>
      <c r="BG97" s="38">
        <f t="shared" si="112"/>
        <v>0</v>
      </c>
      <c r="BH97" s="38">
        <f t="shared" si="113"/>
        <v>0</v>
      </c>
      <c r="BI97" s="38">
        <f t="shared" si="114"/>
        <v>0</v>
      </c>
      <c r="BJ97" s="38">
        <f t="shared" si="157"/>
        <v>0</v>
      </c>
      <c r="BK97" s="39">
        <f t="shared" si="115"/>
        <v>0</v>
      </c>
      <c r="BL97" s="39">
        <f t="shared" si="116"/>
        <v>0</v>
      </c>
      <c r="BM97" s="39">
        <f t="shared" si="117"/>
        <v>0</v>
      </c>
      <c r="BN97" s="39">
        <f t="shared" si="118"/>
        <v>0</v>
      </c>
      <c r="BO97" s="39">
        <f t="shared" si="119"/>
        <v>0</v>
      </c>
      <c r="BP97" s="39">
        <f t="shared" si="120"/>
        <v>0</v>
      </c>
      <c r="BQ97" s="39">
        <f t="shared" si="121"/>
        <v>0</v>
      </c>
      <c r="BR97" s="39">
        <f t="shared" si="122"/>
        <v>0</v>
      </c>
      <c r="BS97" s="39">
        <f t="shared" si="123"/>
        <v>0</v>
      </c>
      <c r="BT97" s="39">
        <f t="shared" si="158"/>
        <v>0</v>
      </c>
      <c r="BU97" s="39">
        <f t="shared" si="124"/>
        <v>0</v>
      </c>
      <c r="BV97" s="39">
        <f t="shared" si="125"/>
        <v>0</v>
      </c>
      <c r="BW97" s="39">
        <f t="shared" si="126"/>
        <v>0</v>
      </c>
      <c r="BX97" s="39">
        <f t="shared" si="127"/>
        <v>0</v>
      </c>
      <c r="BY97" s="39">
        <f t="shared" si="128"/>
        <v>0</v>
      </c>
      <c r="BZ97" s="39">
        <f t="shared" si="129"/>
        <v>0</v>
      </c>
      <c r="CA97" s="39">
        <f t="shared" si="130"/>
        <v>0</v>
      </c>
      <c r="CB97" s="39">
        <f t="shared" si="131"/>
        <v>0</v>
      </c>
      <c r="CC97" s="39">
        <f t="shared" si="132"/>
        <v>0</v>
      </c>
      <c r="CD97" s="39">
        <f t="shared" si="159"/>
        <v>0</v>
      </c>
      <c r="CE97" s="39" t="str">
        <f t="shared" si="133"/>
        <v/>
      </c>
      <c r="CF97" s="39" t="str">
        <f t="shared" si="134"/>
        <v/>
      </c>
      <c r="CG97" s="39" t="str">
        <f t="shared" si="135"/>
        <v/>
      </c>
      <c r="CH97" s="39" t="str">
        <f t="shared" si="136"/>
        <v/>
      </c>
      <c r="CI97" s="39" t="str">
        <f t="shared" si="137"/>
        <v/>
      </c>
      <c r="CJ97" s="39" t="str">
        <f t="shared" si="138"/>
        <v/>
      </c>
      <c r="CK97" s="39" t="str">
        <f t="shared" si="139"/>
        <v/>
      </c>
      <c r="CL97" s="39" t="str">
        <f t="shared" si="140"/>
        <v/>
      </c>
      <c r="CM97" s="39" t="str">
        <f t="shared" si="141"/>
        <v/>
      </c>
      <c r="CN97" s="39" t="str">
        <f>IF($F97="Gross Revenue",BJ97,IF($F97="Net of COGP",#REF!,IF($F97="Area",BT97,IF($F97="Equally",CD97,""))))</f>
        <v/>
      </c>
    </row>
    <row r="98" spans="2:92">
      <c r="B98" s="96"/>
      <c r="C98" s="96"/>
      <c r="D98" s="97"/>
      <c r="E98" s="99"/>
      <c r="F98" s="203"/>
      <c r="G98" s="98"/>
      <c r="H98" s="200">
        <f t="shared" si="102"/>
        <v>0</v>
      </c>
      <c r="I98" s="134">
        <f t="shared" si="155"/>
        <v>0</v>
      </c>
      <c r="J98" s="44">
        <f t="shared" si="103"/>
        <v>0</v>
      </c>
      <c r="K98" s="134">
        <f t="shared" si="156"/>
        <v>0</v>
      </c>
      <c r="L98" s="100"/>
      <c r="M98" s="100"/>
      <c r="N98" s="100"/>
      <c r="O98" s="100"/>
      <c r="P98" s="100"/>
      <c r="Q98" s="100"/>
      <c r="R98" s="100"/>
      <c r="S98" s="100"/>
      <c r="T98" s="100"/>
      <c r="U98" s="100"/>
      <c r="V98" s="100"/>
      <c r="W98" s="100"/>
      <c r="AA98" s="1">
        <f t="shared" si="104"/>
        <v>0</v>
      </c>
      <c r="AB98" s="11">
        <f t="shared" si="142"/>
        <v>0</v>
      </c>
      <c r="AC98" s="11">
        <f t="shared" si="143"/>
        <v>0</v>
      </c>
      <c r="AD98" s="11">
        <f t="shared" si="144"/>
        <v>0</v>
      </c>
      <c r="AE98" s="11">
        <f t="shared" si="145"/>
        <v>0</v>
      </c>
      <c r="AF98" s="11">
        <f t="shared" si="146"/>
        <v>0</v>
      </c>
      <c r="AG98" s="11">
        <f t="shared" si="147"/>
        <v>0</v>
      </c>
      <c r="AH98" s="11">
        <f t="shared" si="148"/>
        <v>0</v>
      </c>
      <c r="AI98" s="11">
        <f t="shared" si="149"/>
        <v>0</v>
      </c>
      <c r="AJ98" s="11">
        <f t="shared" si="150"/>
        <v>0</v>
      </c>
      <c r="AK98" s="11">
        <f t="shared" si="151"/>
        <v>0</v>
      </c>
      <c r="AL98" s="11">
        <f t="shared" si="152"/>
        <v>0</v>
      </c>
      <c r="AM98" s="11">
        <f t="shared" si="153"/>
        <v>0</v>
      </c>
      <c r="AN98" s="11"/>
      <c r="AO98" s="1" t="str">
        <f t="shared" si="105"/>
        <v/>
      </c>
      <c r="AP98" s="49"/>
      <c r="AQ98" s="49"/>
      <c r="AR98" s="49"/>
      <c r="AS98" s="49"/>
      <c r="AT98" s="49"/>
      <c r="AU98" s="49"/>
      <c r="AV98" s="49"/>
      <c r="AW98" s="49"/>
      <c r="AX98" s="49"/>
      <c r="AY98" s="34">
        <f t="shared" si="154"/>
        <v>0</v>
      </c>
      <c r="AZ98" s="34"/>
      <c r="BA98" s="38">
        <f t="shared" si="106"/>
        <v>0</v>
      </c>
      <c r="BB98" s="38">
        <f t="shared" si="107"/>
        <v>0</v>
      </c>
      <c r="BC98" s="38">
        <f t="shared" si="108"/>
        <v>0</v>
      </c>
      <c r="BD98" s="38">
        <f t="shared" si="109"/>
        <v>0</v>
      </c>
      <c r="BE98" s="38">
        <f t="shared" si="110"/>
        <v>0</v>
      </c>
      <c r="BF98" s="38">
        <f t="shared" si="111"/>
        <v>0</v>
      </c>
      <c r="BG98" s="38">
        <f t="shared" si="112"/>
        <v>0</v>
      </c>
      <c r="BH98" s="38">
        <f t="shared" si="113"/>
        <v>0</v>
      </c>
      <c r="BI98" s="38">
        <f t="shared" si="114"/>
        <v>0</v>
      </c>
      <c r="BJ98" s="38">
        <f t="shared" si="157"/>
        <v>0</v>
      </c>
      <c r="BK98" s="39">
        <f t="shared" si="115"/>
        <v>0</v>
      </c>
      <c r="BL98" s="39">
        <f t="shared" si="116"/>
        <v>0</v>
      </c>
      <c r="BM98" s="39">
        <f t="shared" si="117"/>
        <v>0</v>
      </c>
      <c r="BN98" s="39">
        <f t="shared" si="118"/>
        <v>0</v>
      </c>
      <c r="BO98" s="39">
        <f t="shared" si="119"/>
        <v>0</v>
      </c>
      <c r="BP98" s="39">
        <f t="shared" si="120"/>
        <v>0</v>
      </c>
      <c r="BQ98" s="39">
        <f t="shared" si="121"/>
        <v>0</v>
      </c>
      <c r="BR98" s="39">
        <f t="shared" si="122"/>
        <v>0</v>
      </c>
      <c r="BS98" s="39">
        <f t="shared" si="123"/>
        <v>0</v>
      </c>
      <c r="BT98" s="39">
        <f t="shared" si="158"/>
        <v>0</v>
      </c>
      <c r="BU98" s="39">
        <f t="shared" si="124"/>
        <v>0</v>
      </c>
      <c r="BV98" s="39">
        <f t="shared" si="125"/>
        <v>0</v>
      </c>
      <c r="BW98" s="39">
        <f t="shared" si="126"/>
        <v>0</v>
      </c>
      <c r="BX98" s="39">
        <f t="shared" si="127"/>
        <v>0</v>
      </c>
      <c r="BY98" s="39">
        <f t="shared" si="128"/>
        <v>0</v>
      </c>
      <c r="BZ98" s="39">
        <f t="shared" si="129"/>
        <v>0</v>
      </c>
      <c r="CA98" s="39">
        <f t="shared" si="130"/>
        <v>0</v>
      </c>
      <c r="CB98" s="39">
        <f t="shared" si="131"/>
        <v>0</v>
      </c>
      <c r="CC98" s="39">
        <f t="shared" si="132"/>
        <v>0</v>
      </c>
      <c r="CD98" s="39">
        <f t="shared" si="159"/>
        <v>0</v>
      </c>
      <c r="CE98" s="39" t="str">
        <f t="shared" si="133"/>
        <v/>
      </c>
      <c r="CF98" s="39" t="str">
        <f t="shared" si="134"/>
        <v/>
      </c>
      <c r="CG98" s="39" t="str">
        <f t="shared" si="135"/>
        <v/>
      </c>
      <c r="CH98" s="39" t="str">
        <f t="shared" si="136"/>
        <v/>
      </c>
      <c r="CI98" s="39" t="str">
        <f t="shared" si="137"/>
        <v/>
      </c>
      <c r="CJ98" s="39" t="str">
        <f t="shared" si="138"/>
        <v/>
      </c>
      <c r="CK98" s="39" t="str">
        <f t="shared" si="139"/>
        <v/>
      </c>
      <c r="CL98" s="39" t="str">
        <f t="shared" si="140"/>
        <v/>
      </c>
      <c r="CM98" s="39" t="str">
        <f t="shared" si="141"/>
        <v/>
      </c>
      <c r="CN98" s="39" t="str">
        <f>IF($F98="Gross Revenue",BJ98,IF($F98="Net of COGP",#REF!,IF($F98="Area",BT98,IF($F98="Equally",CD98,""))))</f>
        <v/>
      </c>
    </row>
    <row r="99" spans="2:92">
      <c r="B99" s="96"/>
      <c r="C99" s="96"/>
      <c r="D99" s="97"/>
      <c r="E99" s="99"/>
      <c r="F99" s="203"/>
      <c r="G99" s="98"/>
      <c r="H99" s="200">
        <f t="shared" si="102"/>
        <v>0</v>
      </c>
      <c r="I99" s="134">
        <f t="shared" si="155"/>
        <v>0</v>
      </c>
      <c r="J99" s="44">
        <f t="shared" si="103"/>
        <v>0</v>
      </c>
      <c r="K99" s="134">
        <f t="shared" si="156"/>
        <v>0</v>
      </c>
      <c r="L99" s="100"/>
      <c r="M99" s="100"/>
      <c r="N99" s="100"/>
      <c r="O99" s="100"/>
      <c r="P99" s="100"/>
      <c r="Q99" s="100"/>
      <c r="R99" s="100"/>
      <c r="S99" s="100"/>
      <c r="T99" s="100"/>
      <c r="U99" s="100"/>
      <c r="V99" s="100"/>
      <c r="W99" s="100"/>
      <c r="AA99" s="1">
        <f t="shared" si="104"/>
        <v>0</v>
      </c>
      <c r="AB99" s="11">
        <f t="shared" si="142"/>
        <v>0</v>
      </c>
      <c r="AC99" s="11">
        <f t="shared" si="143"/>
        <v>0</v>
      </c>
      <c r="AD99" s="11">
        <f t="shared" si="144"/>
        <v>0</v>
      </c>
      <c r="AE99" s="11">
        <f t="shared" si="145"/>
        <v>0</v>
      </c>
      <c r="AF99" s="11">
        <f t="shared" si="146"/>
        <v>0</v>
      </c>
      <c r="AG99" s="11">
        <f t="shared" si="147"/>
        <v>0</v>
      </c>
      <c r="AH99" s="11">
        <f t="shared" si="148"/>
        <v>0</v>
      </c>
      <c r="AI99" s="11">
        <f t="shared" si="149"/>
        <v>0</v>
      </c>
      <c r="AJ99" s="11">
        <f t="shared" si="150"/>
        <v>0</v>
      </c>
      <c r="AK99" s="11">
        <f t="shared" si="151"/>
        <v>0</v>
      </c>
      <c r="AL99" s="11">
        <f t="shared" si="152"/>
        <v>0</v>
      </c>
      <c r="AM99" s="11">
        <f t="shared" si="153"/>
        <v>0</v>
      </c>
      <c r="AN99" s="11"/>
      <c r="AO99" s="1" t="str">
        <f t="shared" si="105"/>
        <v/>
      </c>
      <c r="AP99" s="49"/>
      <c r="AQ99" s="49"/>
      <c r="AR99" s="49"/>
      <c r="AS99" s="49"/>
      <c r="AT99" s="49"/>
      <c r="AU99" s="49"/>
      <c r="AV99" s="49"/>
      <c r="AW99" s="49"/>
      <c r="AX99" s="49"/>
      <c r="AY99" s="34">
        <f t="shared" si="154"/>
        <v>0</v>
      </c>
      <c r="AZ99" s="34"/>
      <c r="BA99" s="38">
        <f t="shared" si="106"/>
        <v>0</v>
      </c>
      <c r="BB99" s="38">
        <f t="shared" si="107"/>
        <v>0</v>
      </c>
      <c r="BC99" s="38">
        <f t="shared" si="108"/>
        <v>0</v>
      </c>
      <c r="BD99" s="38">
        <f t="shared" si="109"/>
        <v>0</v>
      </c>
      <c r="BE99" s="38">
        <f t="shared" si="110"/>
        <v>0</v>
      </c>
      <c r="BF99" s="38">
        <f t="shared" si="111"/>
        <v>0</v>
      </c>
      <c r="BG99" s="38">
        <f t="shared" si="112"/>
        <v>0</v>
      </c>
      <c r="BH99" s="38">
        <f t="shared" si="113"/>
        <v>0</v>
      </c>
      <c r="BI99" s="38">
        <f t="shared" si="114"/>
        <v>0</v>
      </c>
      <c r="BJ99" s="38">
        <f t="shared" si="157"/>
        <v>0</v>
      </c>
      <c r="BK99" s="39">
        <f t="shared" si="115"/>
        <v>0</v>
      </c>
      <c r="BL99" s="39">
        <f t="shared" si="116"/>
        <v>0</v>
      </c>
      <c r="BM99" s="39">
        <f t="shared" si="117"/>
        <v>0</v>
      </c>
      <c r="BN99" s="39">
        <f t="shared" si="118"/>
        <v>0</v>
      </c>
      <c r="BO99" s="39">
        <f t="shared" si="119"/>
        <v>0</v>
      </c>
      <c r="BP99" s="39">
        <f t="shared" si="120"/>
        <v>0</v>
      </c>
      <c r="BQ99" s="39">
        <f t="shared" si="121"/>
        <v>0</v>
      </c>
      <c r="BR99" s="39">
        <f t="shared" si="122"/>
        <v>0</v>
      </c>
      <c r="BS99" s="39">
        <f t="shared" si="123"/>
        <v>0</v>
      </c>
      <c r="BT99" s="39">
        <f t="shared" si="158"/>
        <v>0</v>
      </c>
      <c r="BU99" s="39">
        <f t="shared" si="124"/>
        <v>0</v>
      </c>
      <c r="BV99" s="39">
        <f t="shared" si="125"/>
        <v>0</v>
      </c>
      <c r="BW99" s="39">
        <f t="shared" si="126"/>
        <v>0</v>
      </c>
      <c r="BX99" s="39">
        <f t="shared" si="127"/>
        <v>0</v>
      </c>
      <c r="BY99" s="39">
        <f t="shared" si="128"/>
        <v>0</v>
      </c>
      <c r="BZ99" s="39">
        <f t="shared" si="129"/>
        <v>0</v>
      </c>
      <c r="CA99" s="39">
        <f t="shared" si="130"/>
        <v>0</v>
      </c>
      <c r="CB99" s="39">
        <f t="shared" si="131"/>
        <v>0</v>
      </c>
      <c r="CC99" s="39">
        <f t="shared" si="132"/>
        <v>0</v>
      </c>
      <c r="CD99" s="39">
        <f t="shared" si="159"/>
        <v>0</v>
      </c>
      <c r="CE99" s="39" t="str">
        <f t="shared" si="133"/>
        <v/>
      </c>
      <c r="CF99" s="39" t="str">
        <f t="shared" si="134"/>
        <v/>
      </c>
      <c r="CG99" s="39" t="str">
        <f t="shared" si="135"/>
        <v/>
      </c>
      <c r="CH99" s="39" t="str">
        <f t="shared" si="136"/>
        <v/>
      </c>
      <c r="CI99" s="39" t="str">
        <f t="shared" si="137"/>
        <v/>
      </c>
      <c r="CJ99" s="39" t="str">
        <f t="shared" si="138"/>
        <v/>
      </c>
      <c r="CK99" s="39" t="str">
        <f t="shared" si="139"/>
        <v/>
      </c>
      <c r="CL99" s="39" t="str">
        <f t="shared" si="140"/>
        <v/>
      </c>
      <c r="CM99" s="39" t="str">
        <f t="shared" si="141"/>
        <v/>
      </c>
      <c r="CN99" s="39" t="str">
        <f>IF($F99="Gross Revenue",BJ99,IF($F99="Net of COGP",#REF!,IF($F99="Area",BT99,IF($F99="Equally",CD99,""))))</f>
        <v/>
      </c>
    </row>
    <row r="100" spans="2:92">
      <c r="B100" s="96"/>
      <c r="C100" s="96"/>
      <c r="D100" s="97"/>
      <c r="E100" s="99"/>
      <c r="F100" s="203"/>
      <c r="G100" s="98"/>
      <c r="H100" s="200">
        <f t="shared" si="102"/>
        <v>0</v>
      </c>
      <c r="I100" s="134">
        <f t="shared" si="155"/>
        <v>0</v>
      </c>
      <c r="J100" s="44">
        <f t="shared" si="103"/>
        <v>0</v>
      </c>
      <c r="K100" s="134">
        <f t="shared" si="156"/>
        <v>0</v>
      </c>
      <c r="L100" s="100"/>
      <c r="M100" s="100"/>
      <c r="N100" s="100"/>
      <c r="O100" s="100"/>
      <c r="P100" s="100"/>
      <c r="Q100" s="100"/>
      <c r="R100" s="100"/>
      <c r="S100" s="100"/>
      <c r="T100" s="100"/>
      <c r="U100" s="100"/>
      <c r="V100" s="100"/>
      <c r="W100" s="100"/>
      <c r="AA100" s="1">
        <f t="shared" si="104"/>
        <v>0</v>
      </c>
      <c r="AB100" s="11">
        <f t="shared" si="142"/>
        <v>0</v>
      </c>
      <c r="AC100" s="11">
        <f t="shared" si="143"/>
        <v>0</v>
      </c>
      <c r="AD100" s="11">
        <f t="shared" si="144"/>
        <v>0</v>
      </c>
      <c r="AE100" s="11">
        <f t="shared" si="145"/>
        <v>0</v>
      </c>
      <c r="AF100" s="11">
        <f t="shared" si="146"/>
        <v>0</v>
      </c>
      <c r="AG100" s="11">
        <f t="shared" si="147"/>
        <v>0</v>
      </c>
      <c r="AH100" s="11">
        <f t="shared" si="148"/>
        <v>0</v>
      </c>
      <c r="AI100" s="11">
        <f t="shared" si="149"/>
        <v>0</v>
      </c>
      <c r="AJ100" s="11">
        <f t="shared" si="150"/>
        <v>0</v>
      </c>
      <c r="AK100" s="11">
        <f t="shared" si="151"/>
        <v>0</v>
      </c>
      <c r="AL100" s="11">
        <f t="shared" si="152"/>
        <v>0</v>
      </c>
      <c r="AM100" s="11">
        <f t="shared" si="153"/>
        <v>0</v>
      </c>
      <c r="AN100" s="11"/>
      <c r="AO100" s="1" t="str">
        <f t="shared" si="105"/>
        <v/>
      </c>
      <c r="AP100" s="49"/>
      <c r="AQ100" s="49"/>
      <c r="AR100" s="49"/>
      <c r="AS100" s="49"/>
      <c r="AT100" s="49"/>
      <c r="AU100" s="49"/>
      <c r="AV100" s="49"/>
      <c r="AW100" s="49"/>
      <c r="AX100" s="49"/>
      <c r="AY100" s="34">
        <f t="shared" si="154"/>
        <v>0</v>
      </c>
      <c r="AZ100" s="34"/>
      <c r="BA100" s="38">
        <f t="shared" si="106"/>
        <v>0</v>
      </c>
      <c r="BB100" s="38">
        <f t="shared" si="107"/>
        <v>0</v>
      </c>
      <c r="BC100" s="38">
        <f t="shared" si="108"/>
        <v>0</v>
      </c>
      <c r="BD100" s="38">
        <f t="shared" si="109"/>
        <v>0</v>
      </c>
      <c r="BE100" s="38">
        <f t="shared" si="110"/>
        <v>0</v>
      </c>
      <c r="BF100" s="38">
        <f t="shared" si="111"/>
        <v>0</v>
      </c>
      <c r="BG100" s="38">
        <f t="shared" si="112"/>
        <v>0</v>
      </c>
      <c r="BH100" s="38">
        <f t="shared" si="113"/>
        <v>0</v>
      </c>
      <c r="BI100" s="38">
        <f t="shared" si="114"/>
        <v>0</v>
      </c>
      <c r="BJ100" s="38">
        <f t="shared" si="157"/>
        <v>0</v>
      </c>
      <c r="BK100" s="39">
        <f t="shared" si="115"/>
        <v>0</v>
      </c>
      <c r="BL100" s="39">
        <f t="shared" si="116"/>
        <v>0</v>
      </c>
      <c r="BM100" s="39">
        <f t="shared" si="117"/>
        <v>0</v>
      </c>
      <c r="BN100" s="39">
        <f t="shared" si="118"/>
        <v>0</v>
      </c>
      <c r="BO100" s="39">
        <f t="shared" si="119"/>
        <v>0</v>
      </c>
      <c r="BP100" s="39">
        <f t="shared" si="120"/>
        <v>0</v>
      </c>
      <c r="BQ100" s="39">
        <f t="shared" si="121"/>
        <v>0</v>
      </c>
      <c r="BR100" s="39">
        <f t="shared" si="122"/>
        <v>0</v>
      </c>
      <c r="BS100" s="39">
        <f t="shared" si="123"/>
        <v>0</v>
      </c>
      <c r="BT100" s="39">
        <f t="shared" si="158"/>
        <v>0</v>
      </c>
      <c r="BU100" s="39">
        <f t="shared" si="124"/>
        <v>0</v>
      </c>
      <c r="BV100" s="39">
        <f t="shared" si="125"/>
        <v>0</v>
      </c>
      <c r="BW100" s="39">
        <f t="shared" si="126"/>
        <v>0</v>
      </c>
      <c r="BX100" s="39">
        <f t="shared" si="127"/>
        <v>0</v>
      </c>
      <c r="BY100" s="39">
        <f t="shared" si="128"/>
        <v>0</v>
      </c>
      <c r="BZ100" s="39">
        <f t="shared" si="129"/>
        <v>0</v>
      </c>
      <c r="CA100" s="39">
        <f t="shared" si="130"/>
        <v>0</v>
      </c>
      <c r="CB100" s="39">
        <f t="shared" si="131"/>
        <v>0</v>
      </c>
      <c r="CC100" s="39">
        <f t="shared" si="132"/>
        <v>0</v>
      </c>
      <c r="CD100" s="39">
        <f t="shared" si="159"/>
        <v>0</v>
      </c>
      <c r="CE100" s="39" t="str">
        <f t="shared" si="133"/>
        <v/>
      </c>
      <c r="CF100" s="39" t="str">
        <f t="shared" si="134"/>
        <v/>
      </c>
      <c r="CG100" s="39" t="str">
        <f t="shared" si="135"/>
        <v/>
      </c>
      <c r="CH100" s="39" t="str">
        <f t="shared" si="136"/>
        <v/>
      </c>
      <c r="CI100" s="39" t="str">
        <f t="shared" si="137"/>
        <v/>
      </c>
      <c r="CJ100" s="39" t="str">
        <f t="shared" si="138"/>
        <v/>
      </c>
      <c r="CK100" s="39" t="str">
        <f t="shared" si="139"/>
        <v/>
      </c>
      <c r="CL100" s="39" t="str">
        <f t="shared" si="140"/>
        <v/>
      </c>
      <c r="CM100" s="39" t="str">
        <f t="shared" si="141"/>
        <v/>
      </c>
      <c r="CN100" s="39" t="str">
        <f>IF($F100="Gross Revenue",BJ100,IF($F100="Net of COGP",#REF!,IF($F100="Area",BT100,IF($F100="Equally",CD100,""))))</f>
        <v/>
      </c>
    </row>
    <row r="101" spans="2:92">
      <c r="B101" s="96"/>
      <c r="C101" s="96"/>
      <c r="D101" s="97"/>
      <c r="E101" s="99"/>
      <c r="F101" s="203"/>
      <c r="G101" s="98"/>
      <c r="H101" s="200">
        <f t="shared" si="102"/>
        <v>0</v>
      </c>
      <c r="I101" s="134">
        <f t="shared" si="155"/>
        <v>0</v>
      </c>
      <c r="J101" s="44">
        <f t="shared" si="103"/>
        <v>0</v>
      </c>
      <c r="K101" s="134">
        <f t="shared" si="156"/>
        <v>0</v>
      </c>
      <c r="L101" s="100"/>
      <c r="M101" s="100"/>
      <c r="N101" s="100"/>
      <c r="O101" s="100"/>
      <c r="P101" s="100"/>
      <c r="Q101" s="100"/>
      <c r="R101" s="100"/>
      <c r="S101" s="100"/>
      <c r="T101" s="100"/>
      <c r="U101" s="100"/>
      <c r="V101" s="100"/>
      <c r="W101" s="100"/>
      <c r="AA101" s="1">
        <f t="shared" si="104"/>
        <v>0</v>
      </c>
      <c r="AB101" s="11">
        <f t="shared" si="142"/>
        <v>0</v>
      </c>
      <c r="AC101" s="11">
        <f t="shared" si="143"/>
        <v>0</v>
      </c>
      <c r="AD101" s="11">
        <f t="shared" si="144"/>
        <v>0</v>
      </c>
      <c r="AE101" s="11">
        <f t="shared" si="145"/>
        <v>0</v>
      </c>
      <c r="AF101" s="11">
        <f t="shared" si="146"/>
        <v>0</v>
      </c>
      <c r="AG101" s="11">
        <f t="shared" si="147"/>
        <v>0</v>
      </c>
      <c r="AH101" s="11">
        <f t="shared" si="148"/>
        <v>0</v>
      </c>
      <c r="AI101" s="11">
        <f t="shared" si="149"/>
        <v>0</v>
      </c>
      <c r="AJ101" s="11">
        <f t="shared" si="150"/>
        <v>0</v>
      </c>
      <c r="AK101" s="11">
        <f t="shared" si="151"/>
        <v>0</v>
      </c>
      <c r="AL101" s="11">
        <f t="shared" si="152"/>
        <v>0</v>
      </c>
      <c r="AM101" s="11">
        <f t="shared" si="153"/>
        <v>0</v>
      </c>
      <c r="AN101" s="11"/>
      <c r="AO101" s="1" t="str">
        <f t="shared" si="105"/>
        <v/>
      </c>
      <c r="AP101" s="49"/>
      <c r="AQ101" s="49"/>
      <c r="AR101" s="49"/>
      <c r="AS101" s="49"/>
      <c r="AT101" s="49"/>
      <c r="AU101" s="49"/>
      <c r="AV101" s="49"/>
      <c r="AW101" s="49"/>
      <c r="AX101" s="49"/>
      <c r="AY101" s="34">
        <f t="shared" si="154"/>
        <v>0</v>
      </c>
      <c r="AZ101" s="34"/>
      <c r="BA101" s="38">
        <f t="shared" si="106"/>
        <v>0</v>
      </c>
      <c r="BB101" s="38">
        <f t="shared" si="107"/>
        <v>0</v>
      </c>
      <c r="BC101" s="38">
        <f t="shared" si="108"/>
        <v>0</v>
      </c>
      <c r="BD101" s="38">
        <f t="shared" si="109"/>
        <v>0</v>
      </c>
      <c r="BE101" s="38">
        <f t="shared" si="110"/>
        <v>0</v>
      </c>
      <c r="BF101" s="38">
        <f t="shared" si="111"/>
        <v>0</v>
      </c>
      <c r="BG101" s="38">
        <f t="shared" si="112"/>
        <v>0</v>
      </c>
      <c r="BH101" s="38">
        <f t="shared" si="113"/>
        <v>0</v>
      </c>
      <c r="BI101" s="38">
        <f t="shared" si="114"/>
        <v>0</v>
      </c>
      <c r="BJ101" s="38">
        <f t="shared" si="157"/>
        <v>0</v>
      </c>
      <c r="BK101" s="39">
        <f t="shared" si="115"/>
        <v>0</v>
      </c>
      <c r="BL101" s="39">
        <f t="shared" si="116"/>
        <v>0</v>
      </c>
      <c r="BM101" s="39">
        <f t="shared" si="117"/>
        <v>0</v>
      </c>
      <c r="BN101" s="39">
        <f t="shared" si="118"/>
        <v>0</v>
      </c>
      <c r="BO101" s="39">
        <f t="shared" si="119"/>
        <v>0</v>
      </c>
      <c r="BP101" s="39">
        <f t="shared" si="120"/>
        <v>0</v>
      </c>
      <c r="BQ101" s="39">
        <f t="shared" si="121"/>
        <v>0</v>
      </c>
      <c r="BR101" s="39">
        <f t="shared" si="122"/>
        <v>0</v>
      </c>
      <c r="BS101" s="39">
        <f t="shared" si="123"/>
        <v>0</v>
      </c>
      <c r="BT101" s="39">
        <f t="shared" si="158"/>
        <v>0</v>
      </c>
      <c r="BU101" s="39">
        <f t="shared" si="124"/>
        <v>0</v>
      </c>
      <c r="BV101" s="39">
        <f t="shared" si="125"/>
        <v>0</v>
      </c>
      <c r="BW101" s="39">
        <f t="shared" si="126"/>
        <v>0</v>
      </c>
      <c r="BX101" s="39">
        <f t="shared" si="127"/>
        <v>0</v>
      </c>
      <c r="BY101" s="39">
        <f t="shared" si="128"/>
        <v>0</v>
      </c>
      <c r="BZ101" s="39">
        <f t="shared" si="129"/>
        <v>0</v>
      </c>
      <c r="CA101" s="39">
        <f t="shared" si="130"/>
        <v>0</v>
      </c>
      <c r="CB101" s="39">
        <f t="shared" si="131"/>
        <v>0</v>
      </c>
      <c r="CC101" s="39">
        <f t="shared" si="132"/>
        <v>0</v>
      </c>
      <c r="CD101" s="39">
        <f t="shared" si="159"/>
        <v>0</v>
      </c>
      <c r="CE101" s="39" t="str">
        <f t="shared" si="133"/>
        <v/>
      </c>
      <c r="CF101" s="39" t="str">
        <f t="shared" si="134"/>
        <v/>
      </c>
      <c r="CG101" s="39" t="str">
        <f t="shared" si="135"/>
        <v/>
      </c>
      <c r="CH101" s="39" t="str">
        <f t="shared" si="136"/>
        <v/>
      </c>
      <c r="CI101" s="39" t="str">
        <f t="shared" si="137"/>
        <v/>
      </c>
      <c r="CJ101" s="39" t="str">
        <f t="shared" si="138"/>
        <v/>
      </c>
      <c r="CK101" s="39" t="str">
        <f t="shared" si="139"/>
        <v/>
      </c>
      <c r="CL101" s="39" t="str">
        <f t="shared" si="140"/>
        <v/>
      </c>
      <c r="CM101" s="39" t="str">
        <f t="shared" si="141"/>
        <v/>
      </c>
      <c r="CN101" s="39" t="str">
        <f>IF($F101="Gross Revenue",BJ101,IF($F101="Net of COGP",#REF!,IF($F101="Area",BT101,IF($F101="Equally",CD101,""))))</f>
        <v/>
      </c>
    </row>
    <row r="102" spans="2:92">
      <c r="B102" s="96"/>
      <c r="C102" s="96"/>
      <c r="D102" s="97"/>
      <c r="E102" s="99"/>
      <c r="F102" s="203"/>
      <c r="G102" s="98"/>
      <c r="H102" s="200">
        <f t="shared" si="102"/>
        <v>0</v>
      </c>
      <c r="I102" s="134">
        <f t="shared" si="155"/>
        <v>0</v>
      </c>
      <c r="J102" s="44">
        <f t="shared" si="103"/>
        <v>0</v>
      </c>
      <c r="K102" s="134">
        <f t="shared" si="156"/>
        <v>0</v>
      </c>
      <c r="L102" s="100"/>
      <c r="M102" s="100"/>
      <c r="N102" s="100"/>
      <c r="O102" s="100"/>
      <c r="P102" s="100"/>
      <c r="Q102" s="100"/>
      <c r="R102" s="100"/>
      <c r="S102" s="100"/>
      <c r="T102" s="100"/>
      <c r="U102" s="100"/>
      <c r="V102" s="100"/>
      <c r="W102" s="100"/>
      <c r="AA102" s="1">
        <f t="shared" si="104"/>
        <v>0</v>
      </c>
      <c r="AB102" s="11">
        <f t="shared" si="142"/>
        <v>0</v>
      </c>
      <c r="AC102" s="11">
        <f t="shared" si="143"/>
        <v>0</v>
      </c>
      <c r="AD102" s="11">
        <f t="shared" si="144"/>
        <v>0</v>
      </c>
      <c r="AE102" s="11">
        <f t="shared" si="145"/>
        <v>0</v>
      </c>
      <c r="AF102" s="11">
        <f t="shared" si="146"/>
        <v>0</v>
      </c>
      <c r="AG102" s="11">
        <f t="shared" si="147"/>
        <v>0</v>
      </c>
      <c r="AH102" s="11">
        <f t="shared" si="148"/>
        <v>0</v>
      </c>
      <c r="AI102" s="11">
        <f t="shared" si="149"/>
        <v>0</v>
      </c>
      <c r="AJ102" s="11">
        <f t="shared" si="150"/>
        <v>0</v>
      </c>
      <c r="AK102" s="11">
        <f t="shared" si="151"/>
        <v>0</v>
      </c>
      <c r="AL102" s="11">
        <f t="shared" si="152"/>
        <v>0</v>
      </c>
      <c r="AM102" s="11">
        <f t="shared" si="153"/>
        <v>0</v>
      </c>
      <c r="AN102" s="11"/>
      <c r="AO102" s="1" t="str">
        <f t="shared" si="105"/>
        <v/>
      </c>
      <c r="AP102" s="49"/>
      <c r="AQ102" s="49"/>
      <c r="AR102" s="49"/>
      <c r="AS102" s="49"/>
      <c r="AT102" s="49"/>
      <c r="AU102" s="49"/>
      <c r="AV102" s="49"/>
      <c r="AW102" s="49"/>
      <c r="AX102" s="49"/>
      <c r="AY102" s="34">
        <f t="shared" si="154"/>
        <v>0</v>
      </c>
      <c r="AZ102" s="34"/>
      <c r="BA102" s="38">
        <f t="shared" si="106"/>
        <v>0</v>
      </c>
      <c r="BB102" s="38">
        <f t="shared" si="107"/>
        <v>0</v>
      </c>
      <c r="BC102" s="38">
        <f t="shared" si="108"/>
        <v>0</v>
      </c>
      <c r="BD102" s="38">
        <f t="shared" si="109"/>
        <v>0</v>
      </c>
      <c r="BE102" s="38">
        <f t="shared" si="110"/>
        <v>0</v>
      </c>
      <c r="BF102" s="38">
        <f t="shared" si="111"/>
        <v>0</v>
      </c>
      <c r="BG102" s="38">
        <f t="shared" si="112"/>
        <v>0</v>
      </c>
      <c r="BH102" s="38">
        <f t="shared" si="113"/>
        <v>0</v>
      </c>
      <c r="BI102" s="38">
        <f t="shared" si="114"/>
        <v>0</v>
      </c>
      <c r="BJ102" s="38">
        <f t="shared" si="157"/>
        <v>0</v>
      </c>
      <c r="BK102" s="39">
        <f t="shared" si="115"/>
        <v>0</v>
      </c>
      <c r="BL102" s="39">
        <f t="shared" si="116"/>
        <v>0</v>
      </c>
      <c r="BM102" s="39">
        <f t="shared" si="117"/>
        <v>0</v>
      </c>
      <c r="BN102" s="39">
        <f t="shared" si="118"/>
        <v>0</v>
      </c>
      <c r="BO102" s="39">
        <f t="shared" si="119"/>
        <v>0</v>
      </c>
      <c r="BP102" s="39">
        <f t="shared" si="120"/>
        <v>0</v>
      </c>
      <c r="BQ102" s="39">
        <f t="shared" si="121"/>
        <v>0</v>
      </c>
      <c r="BR102" s="39">
        <f t="shared" si="122"/>
        <v>0</v>
      </c>
      <c r="BS102" s="39">
        <f t="shared" si="123"/>
        <v>0</v>
      </c>
      <c r="BT102" s="39">
        <f t="shared" si="158"/>
        <v>0</v>
      </c>
      <c r="BU102" s="39">
        <f t="shared" si="124"/>
        <v>0</v>
      </c>
      <c r="BV102" s="39">
        <f t="shared" si="125"/>
        <v>0</v>
      </c>
      <c r="BW102" s="39">
        <f t="shared" si="126"/>
        <v>0</v>
      </c>
      <c r="BX102" s="39">
        <f t="shared" si="127"/>
        <v>0</v>
      </c>
      <c r="BY102" s="39">
        <f t="shared" si="128"/>
        <v>0</v>
      </c>
      <c r="BZ102" s="39">
        <f t="shared" si="129"/>
        <v>0</v>
      </c>
      <c r="CA102" s="39">
        <f t="shared" si="130"/>
        <v>0</v>
      </c>
      <c r="CB102" s="39">
        <f t="shared" si="131"/>
        <v>0</v>
      </c>
      <c r="CC102" s="39">
        <f t="shared" si="132"/>
        <v>0</v>
      </c>
      <c r="CD102" s="39">
        <f t="shared" si="159"/>
        <v>0</v>
      </c>
      <c r="CE102" s="39" t="str">
        <f t="shared" si="133"/>
        <v/>
      </c>
      <c r="CF102" s="39" t="str">
        <f t="shared" si="134"/>
        <v/>
      </c>
      <c r="CG102" s="39" t="str">
        <f t="shared" si="135"/>
        <v/>
      </c>
      <c r="CH102" s="39" t="str">
        <f t="shared" si="136"/>
        <v/>
      </c>
      <c r="CI102" s="39" t="str">
        <f t="shared" si="137"/>
        <v/>
      </c>
      <c r="CJ102" s="39" t="str">
        <f t="shared" si="138"/>
        <v/>
      </c>
      <c r="CK102" s="39" t="str">
        <f t="shared" si="139"/>
        <v/>
      </c>
      <c r="CL102" s="39" t="str">
        <f t="shared" si="140"/>
        <v/>
      </c>
      <c r="CM102" s="39" t="str">
        <f t="shared" si="141"/>
        <v/>
      </c>
      <c r="CN102" s="39" t="str">
        <f>IF($F102="Gross Revenue",BJ102,IF($F102="Net of COGP",#REF!,IF($F102="Area",BT102,IF($F102="Equally",CD102,""))))</f>
        <v/>
      </c>
    </row>
    <row r="103" spans="2:92">
      <c r="B103" s="96"/>
      <c r="C103" s="96"/>
      <c r="D103" s="97"/>
      <c r="E103" s="99"/>
      <c r="F103" s="203"/>
      <c r="G103" s="98"/>
      <c r="H103" s="200">
        <f t="shared" si="102"/>
        <v>0</v>
      </c>
      <c r="I103" s="134">
        <f t="shared" si="155"/>
        <v>0</v>
      </c>
      <c r="J103" s="44">
        <f t="shared" si="103"/>
        <v>0</v>
      </c>
      <c r="K103" s="134">
        <f t="shared" si="156"/>
        <v>0</v>
      </c>
      <c r="L103" s="100"/>
      <c r="M103" s="100"/>
      <c r="N103" s="100"/>
      <c r="O103" s="100"/>
      <c r="P103" s="100"/>
      <c r="Q103" s="100"/>
      <c r="R103" s="100"/>
      <c r="S103" s="100"/>
      <c r="T103" s="100"/>
      <c r="U103" s="100"/>
      <c r="V103" s="100"/>
      <c r="W103" s="100"/>
      <c r="AA103" s="1">
        <f t="shared" si="104"/>
        <v>0</v>
      </c>
      <c r="AB103" s="11">
        <f t="shared" si="142"/>
        <v>0</v>
      </c>
      <c r="AC103" s="11">
        <f t="shared" si="143"/>
        <v>0</v>
      </c>
      <c r="AD103" s="11">
        <f t="shared" si="144"/>
        <v>0</v>
      </c>
      <c r="AE103" s="11">
        <f t="shared" si="145"/>
        <v>0</v>
      </c>
      <c r="AF103" s="11">
        <f t="shared" si="146"/>
        <v>0</v>
      </c>
      <c r="AG103" s="11">
        <f t="shared" si="147"/>
        <v>0</v>
      </c>
      <c r="AH103" s="11">
        <f t="shared" si="148"/>
        <v>0</v>
      </c>
      <c r="AI103" s="11">
        <f t="shared" si="149"/>
        <v>0</v>
      </c>
      <c r="AJ103" s="11">
        <f t="shared" si="150"/>
        <v>0</v>
      </c>
      <c r="AK103" s="11">
        <f t="shared" si="151"/>
        <v>0</v>
      </c>
      <c r="AL103" s="11">
        <f t="shared" si="152"/>
        <v>0</v>
      </c>
      <c r="AM103" s="11">
        <f t="shared" si="153"/>
        <v>0</v>
      </c>
      <c r="AN103" s="11"/>
      <c r="AO103" s="1" t="str">
        <f t="shared" si="105"/>
        <v/>
      </c>
      <c r="AP103" s="49"/>
      <c r="AQ103" s="49"/>
      <c r="AR103" s="49"/>
      <c r="AS103" s="49"/>
      <c r="AT103" s="49"/>
      <c r="AU103" s="49"/>
      <c r="AV103" s="49"/>
      <c r="AW103" s="49"/>
      <c r="AX103" s="49"/>
      <c r="AY103" s="34">
        <f t="shared" si="154"/>
        <v>0</v>
      </c>
      <c r="AZ103" s="34"/>
      <c r="BA103" s="38">
        <f t="shared" si="106"/>
        <v>0</v>
      </c>
      <c r="BB103" s="38">
        <f t="shared" si="107"/>
        <v>0</v>
      </c>
      <c r="BC103" s="38">
        <f t="shared" si="108"/>
        <v>0</v>
      </c>
      <c r="BD103" s="38">
        <f t="shared" si="109"/>
        <v>0</v>
      </c>
      <c r="BE103" s="38">
        <f t="shared" si="110"/>
        <v>0</v>
      </c>
      <c r="BF103" s="38">
        <f t="shared" si="111"/>
        <v>0</v>
      </c>
      <c r="BG103" s="38">
        <f t="shared" si="112"/>
        <v>0</v>
      </c>
      <c r="BH103" s="38">
        <f t="shared" si="113"/>
        <v>0</v>
      </c>
      <c r="BI103" s="38">
        <f t="shared" si="114"/>
        <v>0</v>
      </c>
      <c r="BJ103" s="38">
        <f t="shared" si="157"/>
        <v>0</v>
      </c>
      <c r="BK103" s="39">
        <f t="shared" si="115"/>
        <v>0</v>
      </c>
      <c r="BL103" s="39">
        <f t="shared" si="116"/>
        <v>0</v>
      </c>
      <c r="BM103" s="39">
        <f t="shared" si="117"/>
        <v>0</v>
      </c>
      <c r="BN103" s="39">
        <f t="shared" si="118"/>
        <v>0</v>
      </c>
      <c r="BO103" s="39">
        <f t="shared" si="119"/>
        <v>0</v>
      </c>
      <c r="BP103" s="39">
        <f t="shared" si="120"/>
        <v>0</v>
      </c>
      <c r="BQ103" s="39">
        <f t="shared" si="121"/>
        <v>0</v>
      </c>
      <c r="BR103" s="39">
        <f t="shared" si="122"/>
        <v>0</v>
      </c>
      <c r="BS103" s="39">
        <f t="shared" si="123"/>
        <v>0</v>
      </c>
      <c r="BT103" s="39">
        <f t="shared" si="158"/>
        <v>0</v>
      </c>
      <c r="BU103" s="39">
        <f t="shared" si="124"/>
        <v>0</v>
      </c>
      <c r="BV103" s="39">
        <f t="shared" si="125"/>
        <v>0</v>
      </c>
      <c r="BW103" s="39">
        <f t="shared" si="126"/>
        <v>0</v>
      </c>
      <c r="BX103" s="39">
        <f t="shared" si="127"/>
        <v>0</v>
      </c>
      <c r="BY103" s="39">
        <f t="shared" si="128"/>
        <v>0</v>
      </c>
      <c r="BZ103" s="39">
        <f t="shared" si="129"/>
        <v>0</v>
      </c>
      <c r="CA103" s="39">
        <f t="shared" si="130"/>
        <v>0</v>
      </c>
      <c r="CB103" s="39">
        <f t="shared" si="131"/>
        <v>0</v>
      </c>
      <c r="CC103" s="39">
        <f t="shared" si="132"/>
        <v>0</v>
      </c>
      <c r="CD103" s="39">
        <f t="shared" si="159"/>
        <v>0</v>
      </c>
      <c r="CE103" s="39" t="str">
        <f t="shared" si="133"/>
        <v/>
      </c>
      <c r="CF103" s="39" t="str">
        <f t="shared" si="134"/>
        <v/>
      </c>
      <c r="CG103" s="39" t="str">
        <f t="shared" si="135"/>
        <v/>
      </c>
      <c r="CH103" s="39" t="str">
        <f t="shared" si="136"/>
        <v/>
      </c>
      <c r="CI103" s="39" t="str">
        <f t="shared" si="137"/>
        <v/>
      </c>
      <c r="CJ103" s="39" t="str">
        <f t="shared" si="138"/>
        <v/>
      </c>
      <c r="CK103" s="39" t="str">
        <f t="shared" si="139"/>
        <v/>
      </c>
      <c r="CL103" s="39" t="str">
        <f t="shared" si="140"/>
        <v/>
      </c>
      <c r="CM103" s="39" t="str">
        <f t="shared" si="141"/>
        <v/>
      </c>
      <c r="CN103" s="39" t="str">
        <f>IF($F103="Gross Revenue",BJ103,IF($F103="Net of COGP",#REF!,IF($F103="Area",BT103,IF($F103="Equally",CD103,""))))</f>
        <v/>
      </c>
    </row>
    <row r="104" spans="2:92">
      <c r="B104" s="96"/>
      <c r="C104" s="96"/>
      <c r="D104" s="97"/>
      <c r="E104" s="99"/>
      <c r="F104" s="203"/>
      <c r="G104" s="98"/>
      <c r="H104" s="200">
        <f t="shared" si="102"/>
        <v>0</v>
      </c>
      <c r="I104" s="134">
        <f t="shared" si="155"/>
        <v>0</v>
      </c>
      <c r="J104" s="44">
        <f t="shared" si="103"/>
        <v>0</v>
      </c>
      <c r="K104" s="134">
        <f t="shared" si="156"/>
        <v>0</v>
      </c>
      <c r="L104" s="100"/>
      <c r="M104" s="100"/>
      <c r="N104" s="100"/>
      <c r="O104" s="100"/>
      <c r="P104" s="100"/>
      <c r="Q104" s="100"/>
      <c r="R104" s="100"/>
      <c r="S104" s="100"/>
      <c r="T104" s="100"/>
      <c r="U104" s="100"/>
      <c r="V104" s="100"/>
      <c r="W104" s="100"/>
      <c r="AB104" s="11">
        <f t="shared" si="142"/>
        <v>0</v>
      </c>
      <c r="AC104" s="11">
        <f t="shared" si="143"/>
        <v>0</v>
      </c>
      <c r="AD104" s="11">
        <f t="shared" si="144"/>
        <v>0</v>
      </c>
      <c r="AE104" s="11">
        <f t="shared" si="145"/>
        <v>0</v>
      </c>
      <c r="AF104" s="11">
        <f t="shared" si="146"/>
        <v>0</v>
      </c>
      <c r="AG104" s="11">
        <f t="shared" si="147"/>
        <v>0</v>
      </c>
      <c r="AH104" s="11">
        <f t="shared" si="148"/>
        <v>0</v>
      </c>
      <c r="AI104" s="11">
        <f t="shared" si="149"/>
        <v>0</v>
      </c>
      <c r="AJ104" s="11">
        <f t="shared" si="150"/>
        <v>0</v>
      </c>
      <c r="AK104" s="11">
        <f t="shared" si="151"/>
        <v>0</v>
      </c>
      <c r="AL104" s="11">
        <f t="shared" si="152"/>
        <v>0</v>
      </c>
      <c r="AM104" s="11">
        <f t="shared" si="153"/>
        <v>0</v>
      </c>
      <c r="AP104" s="49"/>
      <c r="AQ104" s="49"/>
      <c r="AR104" s="49"/>
      <c r="AS104" s="49"/>
      <c r="AT104" s="49"/>
      <c r="AU104" s="49"/>
      <c r="AV104" s="49"/>
      <c r="AW104" s="49"/>
      <c r="AX104" s="49"/>
      <c r="AY104" s="34">
        <f t="shared" si="154"/>
        <v>0</v>
      </c>
      <c r="AZ104" s="34"/>
      <c r="BA104" s="38">
        <f t="shared" si="106"/>
        <v>0</v>
      </c>
      <c r="BB104" s="38">
        <f t="shared" si="107"/>
        <v>0</v>
      </c>
      <c r="BC104" s="38">
        <f t="shared" si="108"/>
        <v>0</v>
      </c>
      <c r="BD104" s="38">
        <f t="shared" si="109"/>
        <v>0</v>
      </c>
      <c r="BE104" s="38">
        <f t="shared" si="110"/>
        <v>0</v>
      </c>
      <c r="BF104" s="38">
        <f t="shared" si="111"/>
        <v>0</v>
      </c>
      <c r="BG104" s="38">
        <f t="shared" si="112"/>
        <v>0</v>
      </c>
      <c r="BH104" s="38">
        <f t="shared" si="113"/>
        <v>0</v>
      </c>
      <c r="BI104" s="38">
        <f t="shared" si="114"/>
        <v>0</v>
      </c>
      <c r="BJ104" s="38">
        <f t="shared" si="157"/>
        <v>0</v>
      </c>
      <c r="BK104" s="39">
        <f t="shared" si="115"/>
        <v>0</v>
      </c>
      <c r="BL104" s="39">
        <f t="shared" si="116"/>
        <v>0</v>
      </c>
      <c r="BM104" s="39">
        <f t="shared" si="117"/>
        <v>0</v>
      </c>
      <c r="BN104" s="39">
        <f t="shared" si="118"/>
        <v>0</v>
      </c>
      <c r="BO104" s="39">
        <f t="shared" si="119"/>
        <v>0</v>
      </c>
      <c r="BP104" s="39">
        <f t="shared" si="120"/>
        <v>0</v>
      </c>
      <c r="BQ104" s="39">
        <f t="shared" si="121"/>
        <v>0</v>
      </c>
      <c r="BR104" s="39">
        <f t="shared" si="122"/>
        <v>0</v>
      </c>
      <c r="BS104" s="39">
        <f t="shared" si="123"/>
        <v>0</v>
      </c>
      <c r="BT104" s="39">
        <f t="shared" si="158"/>
        <v>0</v>
      </c>
      <c r="BU104" s="39">
        <f t="shared" si="124"/>
        <v>0</v>
      </c>
      <c r="BV104" s="39">
        <f t="shared" si="125"/>
        <v>0</v>
      </c>
      <c r="BW104" s="39">
        <f t="shared" si="126"/>
        <v>0</v>
      </c>
      <c r="BX104" s="39">
        <f t="shared" si="127"/>
        <v>0</v>
      </c>
      <c r="BY104" s="39">
        <f t="shared" si="128"/>
        <v>0</v>
      </c>
      <c r="BZ104" s="39">
        <f t="shared" si="129"/>
        <v>0</v>
      </c>
      <c r="CA104" s="39">
        <f t="shared" si="130"/>
        <v>0</v>
      </c>
      <c r="CB104" s="39">
        <f t="shared" si="131"/>
        <v>0</v>
      </c>
      <c r="CC104" s="39">
        <f t="shared" si="132"/>
        <v>0</v>
      </c>
      <c r="CD104" s="39">
        <f t="shared" si="159"/>
        <v>0</v>
      </c>
      <c r="CE104" s="39" t="str">
        <f t="shared" si="133"/>
        <v/>
      </c>
      <c r="CF104" s="39" t="str">
        <f t="shared" si="134"/>
        <v/>
      </c>
      <c r="CG104" s="39" t="str">
        <f t="shared" si="135"/>
        <v/>
      </c>
      <c r="CH104" s="39" t="str">
        <f t="shared" si="136"/>
        <v/>
      </c>
      <c r="CI104" s="39" t="str">
        <f t="shared" si="137"/>
        <v/>
      </c>
      <c r="CJ104" s="39" t="str">
        <f t="shared" si="138"/>
        <v/>
      </c>
      <c r="CK104" s="39" t="str">
        <f t="shared" si="139"/>
        <v/>
      </c>
      <c r="CL104" s="39" t="str">
        <f t="shared" si="140"/>
        <v/>
      </c>
      <c r="CM104" s="39" t="str">
        <f t="shared" si="141"/>
        <v/>
      </c>
      <c r="CN104" s="39" t="str">
        <f>IF($F104="Gross Revenue",BJ104,IF($F104="Net of COGP",#REF!,IF($F104="Area",BT104,IF($F104="Equally",CD104,""))))</f>
        <v/>
      </c>
    </row>
    <row r="105" spans="2:92">
      <c r="I105" s="44"/>
      <c r="J105" s="44"/>
    </row>
  </sheetData>
  <sheetProtection algorithmName="SHA-512" hashValue="8ukozZWdzVzR77aPeTMVM2mw9OvrJdJnKAYjJpUMN7Pb5JZLNx8tp/kptYE8F5vPCtgVr4sJqD7zV3cCrz8JNQ==" saltValue="Za0KgMz085IUOybWOl5y9g==" spinCount="100000" sheet="1" objects="1" scenarios="1"/>
  <mergeCells count="8">
    <mergeCell ref="D2:K2"/>
    <mergeCell ref="CP2:CS2"/>
    <mergeCell ref="L2:W2"/>
    <mergeCell ref="BU2:CD2"/>
    <mergeCell ref="CE2:CN2"/>
    <mergeCell ref="BA2:BJ2"/>
    <mergeCell ref="BK2:BT2"/>
    <mergeCell ref="AP2:AY2"/>
  </mergeCells>
  <phoneticPr fontId="5" type="noConversion"/>
  <conditionalFormatting sqref="AP4:AX104">
    <cfRule type="expression" dxfId="51" priority="44">
      <formula>$B4&lt;&gt;""</formula>
    </cfRule>
  </conditionalFormatting>
  <conditionalFormatting sqref="AY4:AY104">
    <cfRule type="expression" dxfId="50" priority="43">
      <formula>$B4&lt;&gt;""</formula>
    </cfRule>
  </conditionalFormatting>
  <conditionalFormatting sqref="BJ5:BJ104">
    <cfRule type="expression" dxfId="49" priority="39">
      <formula>$B5&lt;&gt;""</formula>
    </cfRule>
  </conditionalFormatting>
  <conditionalFormatting sqref="BK4:BS104">
    <cfRule type="expression" dxfId="48" priority="32">
      <formula>$B4&lt;&gt;""</formula>
    </cfRule>
  </conditionalFormatting>
  <conditionalFormatting sqref="BU4:CC104">
    <cfRule type="expression" dxfId="47" priority="29">
      <formula>$B4&lt;&gt;""</formula>
    </cfRule>
  </conditionalFormatting>
  <conditionalFormatting sqref="CE4:CM104">
    <cfRule type="expression" dxfId="46" priority="28">
      <formula>$B4&lt;&gt;""</formula>
    </cfRule>
  </conditionalFormatting>
  <conditionalFormatting sqref="BT4:BT104">
    <cfRule type="expression" dxfId="45" priority="25">
      <formula>$B4&lt;&gt;""</formula>
    </cfRule>
  </conditionalFormatting>
  <conditionalFormatting sqref="CD4:CD104">
    <cfRule type="expression" dxfId="44" priority="24">
      <formula>$B4&lt;&gt;""</formula>
    </cfRule>
  </conditionalFormatting>
  <conditionalFormatting sqref="AO4:AO103">
    <cfRule type="expression" dxfId="43" priority="22">
      <formula>$B4&lt;&gt;""</formula>
    </cfRule>
  </conditionalFormatting>
  <conditionalFormatting sqref="B9:H104 C5:H8">
    <cfRule type="expression" dxfId="42" priority="19">
      <formula>$B4&lt;&gt;""</formula>
    </cfRule>
  </conditionalFormatting>
  <conditionalFormatting sqref="E5:F104 K5:K104">
    <cfRule type="expression" dxfId="41" priority="17">
      <formula>$B4&lt;&gt;""</formula>
    </cfRule>
  </conditionalFormatting>
  <conditionalFormatting sqref="L5:W104">
    <cfRule type="expression" dxfId="40" priority="16">
      <formula>$B4&lt;&gt;""</formula>
    </cfRule>
  </conditionalFormatting>
  <conditionalFormatting sqref="K5:K104">
    <cfRule type="expression" dxfId="39" priority="15">
      <formula>$B4&lt;&gt;""</formula>
    </cfRule>
  </conditionalFormatting>
  <conditionalFormatting sqref="BJ4">
    <cfRule type="expression" dxfId="38" priority="14">
      <formula>$B4&lt;&gt;""</formula>
    </cfRule>
  </conditionalFormatting>
  <conditionalFormatting sqref="BJ5:BJ104">
    <cfRule type="expression" dxfId="37" priority="13">
      <formula>$B5&lt;&gt;""</formula>
    </cfRule>
  </conditionalFormatting>
  <conditionalFormatting sqref="CN4:CN104">
    <cfRule type="expression" dxfId="36" priority="12">
      <formula>$B4&lt;&gt;""</formula>
    </cfRule>
  </conditionalFormatting>
  <conditionalFormatting sqref="BA4:BI104">
    <cfRule type="expression" dxfId="35" priority="10">
      <formula>$B4&lt;&gt;""</formula>
    </cfRule>
  </conditionalFormatting>
  <conditionalFormatting sqref="I5:I105">
    <cfRule type="expression" dxfId="34" priority="9">
      <formula>$B4&lt;&gt;""</formula>
    </cfRule>
  </conditionalFormatting>
  <conditionalFormatting sqref="I5:I105">
    <cfRule type="expression" dxfId="33" priority="8">
      <formula>$B4&lt;&gt;""</formula>
    </cfRule>
  </conditionalFormatting>
  <conditionalFormatting sqref="H5:H104">
    <cfRule type="expression" dxfId="32" priority="6">
      <formula>$B4&lt;&gt;""</formula>
    </cfRule>
  </conditionalFormatting>
  <conditionalFormatting sqref="J5:J105">
    <cfRule type="expression" dxfId="31" priority="5">
      <formula>$B4&lt;&gt;""</formula>
    </cfRule>
  </conditionalFormatting>
  <conditionalFormatting sqref="J5:J105">
    <cfRule type="expression" dxfId="30" priority="4">
      <formula>$B4&lt;&gt;""</formula>
    </cfRule>
  </conditionalFormatting>
  <conditionalFormatting sqref="E4:F4">
    <cfRule type="expression" dxfId="29" priority="2">
      <formula>$B$4&lt;&gt;""</formula>
    </cfRule>
  </conditionalFormatting>
  <conditionalFormatting sqref="B5:B8">
    <cfRule type="expression" dxfId="28" priority="1">
      <formula>$B4&lt;&gt;""</formula>
    </cfRule>
  </conditionalFormatting>
  <dataValidations count="6">
    <dataValidation type="list" allowBlank="1" showInputMessage="1" showErrorMessage="1" sqref="E4:E104" xr:uid="{00000000-0002-0000-0500-000000000000}">
      <formula1>$Y$2:$Y$5</formula1>
    </dataValidation>
    <dataValidation type="decimal" operator="greaterThan" allowBlank="1" showInputMessage="1" showErrorMessage="1" sqref="C5:E104" xr:uid="{00000000-0002-0000-0500-000001000000}">
      <formula1>0</formula1>
    </dataValidation>
    <dataValidation type="decimal" allowBlank="1" showInputMessage="1" showErrorMessage="1" sqref="AP4:AX104 G4:H104" xr:uid="{00000000-0002-0000-0500-000002000000}">
      <formula1>0</formula1>
      <formula2>1</formula2>
    </dataValidation>
    <dataValidation type="decimal" operator="greaterThanOrEqual" allowBlank="1" showInputMessage="1" showErrorMessage="1" sqref="L4:W104" xr:uid="{00000000-0002-0000-0500-000003000000}">
      <formula1>0</formula1>
    </dataValidation>
    <dataValidation type="list" allowBlank="1" showInputMessage="1" showErrorMessage="1" sqref="F4:F104" xr:uid="{00000000-0002-0000-0500-000004000000}">
      <formula1>$Y$9:$Y$11</formula1>
    </dataValidation>
    <dataValidation type="list" operator="greaterThan" showInputMessage="1" showErrorMessage="1" sqref="F5:F104" xr:uid="{00000000-0002-0000-0500-000005000000}">
      <formula1>$Y$9:$Y$11</formula1>
    </dataValidation>
  </dataValidations>
  <pageMargins left="0.7" right="0.7" top="0.75" bottom="0.75" header="0.3" footer="0.3"/>
  <pageSetup scale="64" fitToWidth="2" fitToHeight="0" pageOrder="overThenDown" orientation="landscape" blackAndWhite="1" horizontalDpi="4294967293" verticalDpi="4294967293"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CH106"/>
  <sheetViews>
    <sheetView showZeros="0" zoomScale="90" workbookViewId="0">
      <pane xSplit="2" ySplit="4" topLeftCell="C5"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ols>
    <col min="1" max="1" width="4.7109375" style="1" customWidth="1"/>
    <col min="2" max="2" width="29.28515625" style="1" customWidth="1"/>
    <col min="3" max="3" width="11.28515625" style="1" customWidth="1"/>
    <col min="4" max="4" width="10" style="40" customWidth="1"/>
    <col min="5" max="5" width="14" style="40" customWidth="1"/>
    <col min="6" max="6" width="11" style="4" customWidth="1"/>
    <col min="7" max="18" width="7.42578125" style="4" customWidth="1"/>
    <col min="19" max="19" width="6.5703125" style="1" customWidth="1"/>
    <col min="20" max="20" width="12.28515625" style="1" hidden="1" customWidth="1"/>
    <col min="21" max="29" width="9.140625" style="1" hidden="1" customWidth="1"/>
    <col min="30" max="30" width="11.5703125" style="1" hidden="1" customWidth="1"/>
    <col min="31" max="34" width="9.140625" style="1" hidden="1" customWidth="1"/>
    <col min="35" max="35" width="19.85546875" style="1" customWidth="1"/>
    <col min="36" max="42" width="8.7109375" style="1" customWidth="1"/>
    <col min="43" max="43" width="11.42578125" style="1" customWidth="1"/>
    <col min="44" max="44" width="8.7109375" style="1" customWidth="1"/>
    <col min="45" max="45" width="9.140625" style="1"/>
    <col min="46" max="46" width="9.140625" style="124"/>
    <col min="47" max="53" width="9.140625" style="1" hidden="1" customWidth="1"/>
    <col min="54" max="54" width="12" style="1" hidden="1" customWidth="1"/>
    <col min="55" max="63" width="9.140625" style="1" hidden="1" customWidth="1"/>
    <col min="64" max="64" width="11.7109375" style="1" hidden="1" customWidth="1"/>
    <col min="65" max="76" width="9.140625" style="1" hidden="1" customWidth="1"/>
    <col min="77" max="83" width="9.140625" style="1" customWidth="1"/>
    <col min="84" max="84" width="12.28515625" style="1" customWidth="1"/>
    <col min="85" max="86" width="9.140625" style="1" customWidth="1"/>
    <col min="87" max="16384" width="9.140625" style="1"/>
  </cols>
  <sheetData>
    <row r="1" spans="1:86" s="216" customFormat="1" ht="15" customHeight="1">
      <c r="A1" s="217" t="s">
        <v>235</v>
      </c>
    </row>
    <row r="2" spans="1:86" ht="25.5" customHeight="1">
      <c r="B2" s="380" t="s">
        <v>126</v>
      </c>
      <c r="C2" s="381"/>
      <c r="D2" s="381"/>
      <c r="E2" s="381"/>
      <c r="F2" s="381"/>
      <c r="G2" s="381"/>
      <c r="H2" s="381"/>
      <c r="I2" s="381"/>
      <c r="J2" s="381"/>
      <c r="K2" s="381"/>
      <c r="L2" s="381"/>
      <c r="M2" s="381"/>
      <c r="N2" s="381"/>
      <c r="O2" s="381"/>
      <c r="P2" s="381"/>
      <c r="Q2" s="381"/>
      <c r="R2" s="381"/>
      <c r="T2" s="1" t="s">
        <v>212</v>
      </c>
      <c r="AI2" s="376"/>
      <c r="AJ2" s="125" t="s">
        <v>236</v>
      </c>
      <c r="AK2" s="126"/>
      <c r="AL2" s="126"/>
      <c r="AM2" s="126"/>
      <c r="AN2" s="126"/>
      <c r="AO2" s="126"/>
      <c r="AP2" s="126"/>
      <c r="AQ2" s="126"/>
      <c r="AR2" s="126"/>
      <c r="AS2" s="37"/>
      <c r="AT2" s="123"/>
      <c r="AU2" s="373" t="s">
        <v>214</v>
      </c>
      <c r="AV2" s="374"/>
      <c r="AW2" s="374"/>
      <c r="AX2" s="374"/>
      <c r="AY2" s="374"/>
      <c r="AZ2" s="374"/>
      <c r="BA2" s="374"/>
      <c r="BB2" s="374"/>
      <c r="BC2" s="374"/>
      <c r="BD2" s="374"/>
      <c r="BE2" s="373" t="s">
        <v>215</v>
      </c>
      <c r="BF2" s="374"/>
      <c r="BG2" s="374"/>
      <c r="BH2" s="374"/>
      <c r="BI2" s="374"/>
      <c r="BJ2" s="374"/>
      <c r="BK2" s="374"/>
      <c r="BL2" s="374"/>
      <c r="BM2" s="374"/>
      <c r="BN2" s="374"/>
      <c r="BO2" s="373" t="s">
        <v>216</v>
      </c>
      <c r="BP2" s="374"/>
      <c r="BQ2" s="374"/>
      <c r="BR2" s="374"/>
      <c r="BS2" s="374"/>
      <c r="BT2" s="374"/>
      <c r="BU2" s="374"/>
      <c r="BV2" s="374"/>
      <c r="BW2" s="374"/>
      <c r="BX2" s="374"/>
      <c r="BY2" s="373" t="s">
        <v>217</v>
      </c>
      <c r="BZ2" s="374"/>
      <c r="CA2" s="374"/>
      <c r="CB2" s="374"/>
      <c r="CC2" s="374"/>
      <c r="CD2" s="374"/>
      <c r="CE2" s="374"/>
      <c r="CF2" s="374"/>
      <c r="CG2" s="374"/>
      <c r="CH2" s="374"/>
    </row>
    <row r="3" spans="1:86" ht="16.5" customHeight="1">
      <c r="B3" s="382" t="s">
        <v>237</v>
      </c>
      <c r="C3" s="384" t="s">
        <v>168</v>
      </c>
      <c r="D3" s="386" t="s">
        <v>220</v>
      </c>
      <c r="E3" s="386" t="s">
        <v>221</v>
      </c>
      <c r="F3" s="387" t="s">
        <v>226</v>
      </c>
      <c r="G3" s="375" t="s">
        <v>238</v>
      </c>
      <c r="H3" s="375"/>
      <c r="I3" s="375"/>
      <c r="J3" s="375"/>
      <c r="K3" s="375"/>
      <c r="L3" s="375"/>
      <c r="M3" s="375"/>
      <c r="N3" s="375"/>
      <c r="O3" s="375"/>
      <c r="P3" s="375"/>
      <c r="Q3" s="375"/>
      <c r="R3" s="375"/>
      <c r="AI3" s="377"/>
      <c r="AJ3" s="378" t="str">
        <f>Grocery!$A$2</f>
        <v>Grocery</v>
      </c>
      <c r="AK3" s="378" t="str">
        <f>Produce!$A$2</f>
        <v>Produce</v>
      </c>
      <c r="AL3" s="378" t="str">
        <f>Meat!$A$2</f>
        <v>Meat</v>
      </c>
      <c r="AM3" s="378" t="str">
        <f>Dairy!$A$2</f>
        <v>Dairy</v>
      </c>
      <c r="AN3" s="378" t="str">
        <f>Bakery!$A$2</f>
        <v>Bakery</v>
      </c>
      <c r="AO3" s="378" t="str">
        <f>Deli!$A$2</f>
        <v>Deli</v>
      </c>
      <c r="AP3" s="378" t="str">
        <f>'Personal Care'!$A$2</f>
        <v>Personal Care</v>
      </c>
      <c r="AQ3" s="378" t="str">
        <f>'NonGrocery(Paper)'!$A$2</f>
        <v>NonGrocery (Paper)</v>
      </c>
      <c r="AR3" s="378" t="str">
        <f>Spare!$A$2</f>
        <v>Spare</v>
      </c>
      <c r="AS3" s="389" t="s">
        <v>154</v>
      </c>
      <c r="AT3" s="123"/>
      <c r="AU3" s="378" t="str">
        <f>Grocery!$A$2</f>
        <v>Grocery</v>
      </c>
      <c r="AV3" s="378" t="str">
        <f>Produce!$A$2</f>
        <v>Produce</v>
      </c>
      <c r="AW3" s="378" t="str">
        <f>Meat!$A$2</f>
        <v>Meat</v>
      </c>
      <c r="AX3" s="378" t="str">
        <f>Dairy!$A$2</f>
        <v>Dairy</v>
      </c>
      <c r="AY3" s="378" t="str">
        <f>Bakery!$A$2</f>
        <v>Bakery</v>
      </c>
      <c r="AZ3" s="378" t="str">
        <f>Deli!$A$2</f>
        <v>Deli</v>
      </c>
      <c r="BA3" s="378" t="str">
        <f>'Personal Care'!$A$2</f>
        <v>Personal Care</v>
      </c>
      <c r="BB3" s="378" t="str">
        <f>'NonGrocery(Paper)'!$A$2</f>
        <v>NonGrocery (Paper)</v>
      </c>
      <c r="BC3" s="378" t="str">
        <f>Spare!$A$2</f>
        <v>Spare</v>
      </c>
      <c r="BD3" s="389" t="s">
        <v>154</v>
      </c>
      <c r="BE3" s="378" t="str">
        <f>Grocery!$A$2</f>
        <v>Grocery</v>
      </c>
      <c r="BF3" s="378" t="str">
        <f>Produce!$A$2</f>
        <v>Produce</v>
      </c>
      <c r="BG3" s="378" t="str">
        <f>Meat!$A$2</f>
        <v>Meat</v>
      </c>
      <c r="BH3" s="378" t="str">
        <f>Dairy!$A$2</f>
        <v>Dairy</v>
      </c>
      <c r="BI3" s="378" t="str">
        <f>Bakery!$A$2</f>
        <v>Bakery</v>
      </c>
      <c r="BJ3" s="378" t="str">
        <f>Deli!$A$2</f>
        <v>Deli</v>
      </c>
      <c r="BK3" s="378" t="str">
        <f>'Personal Care'!$A$2</f>
        <v>Personal Care</v>
      </c>
      <c r="BL3" s="378" t="str">
        <f>'NonGrocery(Paper)'!$A$2</f>
        <v>NonGrocery (Paper)</v>
      </c>
      <c r="BM3" s="378" t="str">
        <f>Spare!$A$2</f>
        <v>Spare</v>
      </c>
      <c r="BN3" s="389" t="s">
        <v>154</v>
      </c>
      <c r="BO3" s="378" t="str">
        <f>Grocery!$A$2</f>
        <v>Grocery</v>
      </c>
      <c r="BP3" s="378" t="str">
        <f>Produce!$A$2</f>
        <v>Produce</v>
      </c>
      <c r="BQ3" s="378" t="str">
        <f>Meat!$A$2</f>
        <v>Meat</v>
      </c>
      <c r="BR3" s="378" t="str">
        <f>Dairy!$A$2</f>
        <v>Dairy</v>
      </c>
      <c r="BS3" s="378" t="str">
        <f>Bakery!$A$2</f>
        <v>Bakery</v>
      </c>
      <c r="BT3" s="378" t="str">
        <f>Deli!$A$2</f>
        <v>Deli</v>
      </c>
      <c r="BU3" s="378" t="str">
        <f>'Personal Care'!$A$2</f>
        <v>Personal Care</v>
      </c>
      <c r="BV3" s="378" t="str">
        <f>'NonGrocery(Paper)'!$A$2</f>
        <v>NonGrocery (Paper)</v>
      </c>
      <c r="BW3" s="378" t="str">
        <f>Spare!$A$2</f>
        <v>Spare</v>
      </c>
      <c r="BX3" s="389" t="s">
        <v>154</v>
      </c>
      <c r="BY3" s="378" t="str">
        <f>Grocery!$A$2</f>
        <v>Grocery</v>
      </c>
      <c r="BZ3" s="378" t="str">
        <f>Produce!$A$2</f>
        <v>Produce</v>
      </c>
      <c r="CA3" s="378" t="str">
        <f>Meat!$A$2</f>
        <v>Meat</v>
      </c>
      <c r="CB3" s="378" t="str">
        <f>Dairy!$A$2</f>
        <v>Dairy</v>
      </c>
      <c r="CC3" s="378" t="str">
        <f>Bakery!$A$2</f>
        <v>Bakery</v>
      </c>
      <c r="CD3" s="378" t="str">
        <f>Deli!$A$2</f>
        <v>Deli</v>
      </c>
      <c r="CE3" s="378" t="str">
        <f>'Personal Care'!$A$2</f>
        <v>Personal Care</v>
      </c>
      <c r="CF3" s="378" t="str">
        <f>'NonGrocery(Paper)'!$A$2</f>
        <v>NonGrocery (Paper)</v>
      </c>
      <c r="CG3" s="378" t="str">
        <f>Spare!$A$2</f>
        <v>Spare</v>
      </c>
      <c r="CH3" s="389" t="s">
        <v>154</v>
      </c>
    </row>
    <row r="4" spans="1:86" ht="16.5" customHeight="1">
      <c r="B4" s="383"/>
      <c r="C4" s="385"/>
      <c r="D4" s="366"/>
      <c r="E4" s="366"/>
      <c r="F4" s="388"/>
      <c r="G4" s="129" t="str">
        <f>'Cash Flow'!B2</f>
        <v>Aug</v>
      </c>
      <c r="H4" s="129" t="str">
        <f>'Cash Flow'!C2</f>
        <v>Sep</v>
      </c>
      <c r="I4" s="129" t="str">
        <f>'Cash Flow'!D2</f>
        <v>Oct</v>
      </c>
      <c r="J4" s="129" t="str">
        <f>'Cash Flow'!E2</f>
        <v>Nov</v>
      </c>
      <c r="K4" s="129" t="str">
        <f>'Cash Flow'!F2</f>
        <v>Dec</v>
      </c>
      <c r="L4" s="129" t="str">
        <f>'Cash Flow'!G2</f>
        <v>Jan</v>
      </c>
      <c r="M4" s="129" t="str">
        <f>'Cash Flow'!H2</f>
        <v>Feb</v>
      </c>
      <c r="N4" s="129" t="str">
        <f>'Cash Flow'!I2</f>
        <v>Mar</v>
      </c>
      <c r="O4" s="129" t="str">
        <f>'Cash Flow'!J2</f>
        <v>Apr</v>
      </c>
      <c r="P4" s="129" t="str">
        <f>'Cash Flow'!K2</f>
        <v>May</v>
      </c>
      <c r="Q4" s="129" t="str">
        <f>'Cash Flow'!L2</f>
        <v>Jun</v>
      </c>
      <c r="R4" s="129" t="str">
        <f>'Cash Flow'!M2</f>
        <v>Jul</v>
      </c>
      <c r="T4" s="1" t="s">
        <v>227</v>
      </c>
      <c r="V4" s="130" t="str">
        <f>G4</f>
        <v>Aug</v>
      </c>
      <c r="W4" s="130" t="str">
        <f t="shared" ref="W4:AG4" si="0">H4</f>
        <v>Sep</v>
      </c>
      <c r="X4" s="130" t="str">
        <f t="shared" si="0"/>
        <v>Oct</v>
      </c>
      <c r="Y4" s="130" t="str">
        <f t="shared" si="0"/>
        <v>Nov</v>
      </c>
      <c r="Z4" s="130" t="str">
        <f t="shared" si="0"/>
        <v>Dec</v>
      </c>
      <c r="AA4" s="130" t="str">
        <f t="shared" si="0"/>
        <v>Jan</v>
      </c>
      <c r="AB4" s="130" t="str">
        <f t="shared" si="0"/>
        <v>Feb</v>
      </c>
      <c r="AC4" s="130" t="str">
        <f t="shared" si="0"/>
        <v>Mar</v>
      </c>
      <c r="AD4" s="130" t="str">
        <f t="shared" si="0"/>
        <v>Apr</v>
      </c>
      <c r="AE4" s="130" t="str">
        <f t="shared" si="0"/>
        <v>May</v>
      </c>
      <c r="AF4" s="130" t="str">
        <f t="shared" si="0"/>
        <v>Jun</v>
      </c>
      <c r="AG4" s="130" t="str">
        <f t="shared" si="0"/>
        <v>Jul</v>
      </c>
      <c r="AI4" s="377"/>
      <c r="AJ4" s="379"/>
      <c r="AK4" s="379"/>
      <c r="AL4" s="379"/>
      <c r="AM4" s="379"/>
      <c r="AN4" s="379"/>
      <c r="AO4" s="379"/>
      <c r="AP4" s="379"/>
      <c r="AQ4" s="379"/>
      <c r="AR4" s="379"/>
      <c r="AS4" s="390"/>
      <c r="AT4" s="123"/>
      <c r="AU4" s="379"/>
      <c r="AV4" s="379"/>
      <c r="AW4" s="379"/>
      <c r="AX4" s="379"/>
      <c r="AY4" s="379"/>
      <c r="AZ4" s="379"/>
      <c r="BA4" s="379"/>
      <c r="BB4" s="379"/>
      <c r="BC4" s="379"/>
      <c r="BD4" s="390"/>
      <c r="BE4" s="379"/>
      <c r="BF4" s="379"/>
      <c r="BG4" s="379"/>
      <c r="BH4" s="379"/>
      <c r="BI4" s="379"/>
      <c r="BJ4" s="379"/>
      <c r="BK4" s="379"/>
      <c r="BL4" s="379"/>
      <c r="BM4" s="379"/>
      <c r="BN4" s="390"/>
      <c r="BO4" s="379"/>
      <c r="BP4" s="379"/>
      <c r="BQ4" s="379"/>
      <c r="BR4" s="379"/>
      <c r="BS4" s="379"/>
      <c r="BT4" s="379"/>
      <c r="BU4" s="379"/>
      <c r="BV4" s="379"/>
      <c r="BW4" s="379"/>
      <c r="BX4" s="390"/>
      <c r="BY4" s="379"/>
      <c r="BZ4" s="379"/>
      <c r="CA4" s="379"/>
      <c r="CB4" s="379"/>
      <c r="CC4" s="379"/>
      <c r="CD4" s="379"/>
      <c r="CE4" s="379"/>
      <c r="CF4" s="379"/>
      <c r="CG4" s="379"/>
      <c r="CH4" s="390"/>
    </row>
    <row r="5" spans="1:86">
      <c r="B5" s="281"/>
      <c r="C5" s="282"/>
      <c r="D5" s="91"/>
      <c r="E5" s="91"/>
      <c r="F5" s="101" t="str">
        <f>IF(C5=0,"",C5*IF(D5="Annual",1/12,IF(D5="Hourly",173.33,IF(D5="Weekly",52/12,1))))</f>
        <v/>
      </c>
      <c r="G5" s="92"/>
      <c r="H5" s="92"/>
      <c r="I5" s="92"/>
      <c r="J5" s="92"/>
      <c r="K5" s="92"/>
      <c r="L5" s="92"/>
      <c r="M5" s="92"/>
      <c r="N5" s="92"/>
      <c r="O5" s="92"/>
      <c r="P5" s="92"/>
      <c r="Q5" s="92"/>
      <c r="R5" s="92"/>
      <c r="T5" s="1" t="s">
        <v>230</v>
      </c>
      <c r="V5" s="11" t="str">
        <f>IF(G5="",$F5,$F5*G5)</f>
        <v/>
      </c>
      <c r="W5" s="11" t="str">
        <f t="shared" ref="W5:AG5" si="1">IF(H5="",$F5,$F5*H5)</f>
        <v/>
      </c>
      <c r="X5" s="11" t="str">
        <f t="shared" si="1"/>
        <v/>
      </c>
      <c r="Y5" s="11" t="str">
        <f t="shared" si="1"/>
        <v/>
      </c>
      <c r="Z5" s="11" t="str">
        <f t="shared" si="1"/>
        <v/>
      </c>
      <c r="AA5" s="11" t="str">
        <f t="shared" si="1"/>
        <v/>
      </c>
      <c r="AB5" s="11" t="str">
        <f t="shared" si="1"/>
        <v/>
      </c>
      <c r="AC5" s="11" t="str">
        <f t="shared" si="1"/>
        <v/>
      </c>
      <c r="AD5" s="11" t="str">
        <f t="shared" si="1"/>
        <v/>
      </c>
      <c r="AE5" s="11" t="str">
        <f t="shared" si="1"/>
        <v/>
      </c>
      <c r="AF5" s="11" t="str">
        <f t="shared" si="1"/>
        <v/>
      </c>
      <c r="AG5" s="11" t="str">
        <f t="shared" si="1"/>
        <v/>
      </c>
      <c r="AI5" s="41" t="str">
        <f t="shared" ref="AI5:AI36" si="2">IF(B5="","",B5)</f>
        <v/>
      </c>
      <c r="AJ5" s="52">
        <v>0.05</v>
      </c>
      <c r="AK5" s="52">
        <v>0.2</v>
      </c>
      <c r="AL5" s="52">
        <v>0.2</v>
      </c>
      <c r="AM5" s="52">
        <v>0.2</v>
      </c>
      <c r="AN5" s="52">
        <v>0.15</v>
      </c>
      <c r="AO5" s="52">
        <v>0.15</v>
      </c>
      <c r="AP5" s="52">
        <v>2.5000000000000001E-2</v>
      </c>
      <c r="AQ5" s="52">
        <v>0.01</v>
      </c>
      <c r="AR5" s="52">
        <v>0.01</v>
      </c>
      <c r="AS5" s="42">
        <f>SUM(AJ5:AR5)</f>
        <v>0.99500000000000011</v>
      </c>
      <c r="AT5" s="123"/>
      <c r="AU5" s="42">
        <f t="shared" ref="AU5:AU36" si="3">IFERROR(IF(AJ5&gt;0,AJ5,(1-$AS5)*(GroceryGross/(IF($AJ5&gt;0,0,GroceryGross)+IF($AK5&gt;0,0,ProduceGross)+IF($AL5&gt;0,0,MeatGross)+IF($AM5&gt;0,0,DairyGross)+IF($AN5&gt;0,0,BakeryGross)+IF($AO5&gt;0,0,DeliGross)+IF($AP5&gt;0,0,PersonalGross)+IF($AQ5&gt;0,0,NonGroceryGross)+IF($AR5&gt;0,0,SpareGross)))),0)</f>
        <v>0.05</v>
      </c>
      <c r="AV5" s="42">
        <f t="shared" ref="AV5:AV36" si="4">IFERROR(IF(AK5&gt;0,AK5,(1-$AS5)*(ProduceGross/(IF($AJ5&gt;0,0,GroceryGross)+IF($AK5&gt;0,0,ProduceGross)+IF($AL5&gt;0,0,MeatGross)+IF($AM5&gt;0,0,DairyGross)+IF($AN5&gt;0,0,BakeryGross)+IF($AO5&gt;0,0,DeliGross)+IF($AP5&gt;0,0,PersonalGross)+IF($AQ5&gt;0,0,NonGroceryGross)+IF($AR5&gt;0,0,SpareGross)))),0)</f>
        <v>0.2</v>
      </c>
      <c r="AW5" s="42">
        <f t="shared" ref="AW5:AW36" si="5">IFERROR(IF(AL5&gt;0,AL5,(1-$AS5)*(MeatGross/(IF($AJ5&gt;0,0,GroceryGross)+IF($AK5&gt;0,0,ProduceGross)+IF($AL5&gt;0,0,MeatGross)+IF($AM5&gt;0,0,DairyGross)+IF($AN5&gt;0,0,BakeryGross)+IF($AO5&gt;0,0,DeliGross)+IF($AP5&gt;0,0,PersonalGross)+IF($AQ5&gt;0,0,NonGroceryGross)+IF($AR5&gt;0,0,SpareGross)))),0)</f>
        <v>0.2</v>
      </c>
      <c r="AX5" s="42">
        <f t="shared" ref="AX5:AX36" si="6">IFERROR(IF(AM5&gt;0,AM5,(1-$AS5)*(DairyGross/(IF($AJ5&gt;0,0,GroceryGross)+IF($AK5&gt;0,0,ProduceGross)+IF($AL5&gt;0,0,MeatGross)+IF($AM5&gt;0,0,DairyGross)+IF($AN5&gt;0,0,BakeryGross)+IF($AO5&gt;0,0,DeliGross)+IF($AP5&gt;0,0,PersonalGross)+IF($AQ5&gt;0,0,NonGroceryGross)+IF($AR5&gt;0,0,SpareGross)))),0)</f>
        <v>0.2</v>
      </c>
      <c r="AY5" s="42">
        <f t="shared" ref="AY5:AY36" si="7">IFERROR(IF(AN5&gt;0,AN5,(1-$AS5)*(BakeryGross/(IF($AJ5&gt;0,0,GroceryGross)+IF($AK5&gt;0,0,ProduceGross)+IF($AL5&gt;0,0,MeatGross)+IF($AM5&gt;0,0,DairyGross)+IF($AN5&gt;0,0,BakeryGross)+IF($AO5&gt;0,0,DeliGross)+IF($AP5&gt;0,0,PersonalGross)+IF($AQ5&gt;0,0,NonGroceryGross)+IF($AR5&gt;0,0,SpareGross)))),0)</f>
        <v>0.15</v>
      </c>
      <c r="AZ5" s="42">
        <f t="shared" ref="AZ5:AZ36" si="8">IFERROR(IF(AO5&gt;0,AO5,(1-$AS5)*(DeliGross/(IF($AJ5&gt;0,0,GroceryGross)+IF($AK5&gt;0,0,ProduceGross)+IF($AL5&gt;0,0,MeatGross)+IF($AM5&gt;0,0,DairyGross)+IF($AN5&gt;0,0,BakeryGross)+IF($AO5&gt;0,0,DeliGross)+IF($AP5&gt;0,0,PersonalGross)+IF($AQ5&gt;0,0,NonGroceryGross)+IF($AR5&gt;0,0,SpareGross)))),0)</f>
        <v>0.15</v>
      </c>
      <c r="BA5" s="42">
        <f t="shared" ref="BA5:BA36" si="9">IFERROR(IF(AP5&gt;0,AP5,(1-$AS5)*(PersonalGross/(IF($AJ5&gt;0,0,GroceryGross)+IF($AK5&gt;0,0,ProduceGross)+IF($AL5&gt;0,0,MeatGross)+IF($AM5&gt;0,0,DairyGross)+IF($AN5&gt;0,0,BakeryGross)+IF($AO5&gt;0,0,DeliGross)+IF($AP5&gt;0,0,PersonalGross)+IF($AQ5&gt;0,0,NonGroceryGross)+IF($AR5&gt;0,0,SpareGross)))),0)</f>
        <v>2.5000000000000001E-2</v>
      </c>
      <c r="BB5" s="42">
        <f t="shared" ref="BB5:BB36" si="10">IFERROR(IF(AQ5&gt;0,AQ5,(1-$AS5)*(NonGroceryGross/(IF($AJ5&gt;0,0,GroceryGross)+IF($AK5&gt;0,0,ProduceGross)+IF($AL5&gt;0,0,MeatGross)+IF($AM5&gt;0,0,DairyGross)+IF($AN5&gt;0,0,BakeryGross)+IF($AO5&gt;0,0,DeliGross)+IF($AP5&gt;0,0,PersonalGross)+IF($AQ5&gt;0,0,NonGroceryGross)+IF($AR5&gt;0,0,SpareGross)))),0)</f>
        <v>0.01</v>
      </c>
      <c r="BC5" s="42">
        <f t="shared" ref="BC5:BC36" si="11">IFERROR(IF(AR5&gt;0,AR5,(1-$AS5)*(SpareGross/(IF($AJ5&gt;0,0,GroceryGross)+IF($AK5&gt;0,0,ProduceGross)+IF($AL5&gt;0,0,MeatGross)+IF($AM5&gt;0,0,DairyGross)+IF($AN5&gt;0,0,BakeryGross)+IF($AO5&gt;0,0,DeliGross)+IF($AP5&gt;0,0,PersonalGross)+IF($AQ5&gt;0,0,NonGroceryGross)+IF($AR5&gt;0,0,SpareGross)))),0)</f>
        <v>0.01</v>
      </c>
      <c r="BD5" s="42">
        <f>SUM(AU5:BC5)</f>
        <v>0.99500000000000011</v>
      </c>
      <c r="BE5" s="42">
        <f t="shared" ref="BE5:BE36" si="12">IF(AJ5&gt;0,AJ5,(1-$AS5)*(GroceryArea/(IF($AJ5&gt;0,0,GroceryArea)+IF($AK5&gt;0,0,ProduceArea)+IF($AL5&gt;0,0,MeatArea)+IF($AM5&gt;0,0,DairyArea)+IF($AN5&gt;0,0,BakeryArea)+IF($AO5&gt;0,0,DeliArea)+IF($AP5&gt;0,0,PersonalArea)+IF($AQ5&gt;0,0,NonGroceryArea)+IF($AR5&gt;0,0,SpareArea))))</f>
        <v>0.05</v>
      </c>
      <c r="BF5" s="42">
        <f t="shared" ref="BF5:BF36" si="13">IF(AK5&gt;0,AK5,(1-$AS5)*(ProduceArea/(IF($AJ5&gt;0,0,GroceryArea)+IF($AK5&gt;0,0,ProduceArea)+IF($AL5&gt;0,0,MeatArea)+IF($AM5&gt;0,0,DairyArea)+IF($AN5&gt;0,0,BakeryArea)+IF($AO5&gt;0,0,DeliArea)+IF($AP5&gt;0,0,PersonalArea)+IF($AQ5&gt;0,0,NonGroceryArea)+IF($AR5&gt;0,0,SpareArea))))</f>
        <v>0.2</v>
      </c>
      <c r="BG5" s="42">
        <f t="shared" ref="BG5:BG36" si="14">IF(AL5&gt;0,AL5,(1-$AS5)*(MeatArea/(IF($AJ5&gt;0,0,GroceryArea)+IF($AK5&gt;0,0,ProduceArea)+IF($AL5&gt;0,0,MeatArea)+IF($AM5&gt;0,0,DairyArea)+IF($AN5&gt;0,0,BakeryArea)+IF($AO5&gt;0,0,DeliArea)+IF($AP5&gt;0,0,PersonalArea)+IF($AQ5&gt;0,0,NonGroceryArea)+IF($AR5&gt;0,0,SpareArea))))</f>
        <v>0.2</v>
      </c>
      <c r="BH5" s="42">
        <f t="shared" ref="BH5:BH36" si="15">IF(AM5&gt;0,AM5,(1-$AS5)*(DairyArea/(IF($AJ5&gt;0,0,GroceryArea)+IF($AK5&gt;0,0,ProduceArea)+IF($AL5&gt;0,0,MeatArea)+IF($AM5&gt;0,0,DairyArea)+IF($AN5&gt;0,0,BakeryArea)+IF($AO5&gt;0,0,DeliArea)+IF($AP5&gt;0,0,PersonalArea)+IF($AQ5&gt;0,0,NonGroceryArea)+IF($AR5&gt;0,0,SpareArea))))</f>
        <v>0.2</v>
      </c>
      <c r="BI5" s="42">
        <f t="shared" ref="BI5:BI36" si="16">IF(AN5&gt;0,AN5,(1-$AS5)*(BakeryArea/(IF($AJ5&gt;0,0,GroceryArea)+IF($AK5&gt;0,0,ProduceArea)+IF($AL5&gt;0,0,MeatArea)+IF($AM5&gt;0,0,DairyArea)+IF($AN5&gt;0,0,BakeryArea)+IF($AO5&gt;0,0,DeliArea)+IF($AP5&gt;0,0,PersonalArea)+IF($AQ5&gt;0,0,NonGroceryArea)+IF($AR5&gt;0,0,SpareArea))))</f>
        <v>0.15</v>
      </c>
      <c r="BJ5" s="42">
        <f t="shared" ref="BJ5:BJ36" si="17">IF(AO5&gt;0,AO5,(1-$AS5)*(DeliArea/(IF($AJ5&gt;0,0,GroceryArea)+IF($AK5&gt;0,0,ProduceArea)+IF($AL5&gt;0,0,MeatArea)+IF($AM5&gt;0,0,DairyArea)+IF($AN5&gt;0,0,BakeryArea)+IF($AO5&gt;0,0,DeliArea)+IF($AP5&gt;0,0,PersonalArea)+IF($AQ5&gt;0,0,NonGroceryArea)+IF($AR5&gt;0,0,SpareArea))))</f>
        <v>0.15</v>
      </c>
      <c r="BK5" s="42">
        <f t="shared" ref="BK5:BK36" si="18">IF(AP5&gt;0,AP5,(1-$AS5)*(PersonalArea/(IF($AJ5&gt;0,0,GroceryArea)+IF($AK5&gt;0,0,ProduceArea)+IF($AL5&gt;0,0,MeatArea)+IF($AM5&gt;0,0,DairyArea)+IF($AN5&gt;0,0,BakeryArea)+IF($AO5&gt;0,0,DeliArea)+IF($AP5&gt;0,0,PersonalArea)+IF($AQ5&gt;0,0,NonGroceryArea)+IF($AR5&gt;0,0,SpareArea))))</f>
        <v>2.5000000000000001E-2</v>
      </c>
      <c r="BL5" s="42">
        <f t="shared" ref="BL5:BL36" si="19">IF(AQ5&gt;0,AQ5,(1-$AS5)*(NonGroceryArea/(IF($AJ5&gt;0,0,GroceryArea)+IF($AK5&gt;0,0,ProduceArea)+IF($AL5&gt;0,0,MeatArea)+IF($AM5&gt;0,0,DairyArea)+IF($AN5&gt;0,0,BakeryArea)+IF($AO5&gt;0,0,DeliArea)+IF($AP5&gt;0,0,PersonalArea)+IF($AQ5&gt;0,0,NonGroceryArea)+IF($AR5&gt;0,0,SpareArea))))</f>
        <v>0.01</v>
      </c>
      <c r="BM5" s="42">
        <f t="shared" ref="BM5:BM36" si="20">IF(AR5&gt;0,AR5,(1-$AS5)*(SpareArea/(IF($AJ5&gt;0,0,GroceryArea)+IF($AK5&gt;0,0,ProduceArea)+IF($AL5&gt;0,0,MeatArea)+IF($AM5&gt;0,0,DairyArea)+IF($AN5&gt;0,0,BakeryArea)+IF($AO5&gt;0,0,DeliArea)+IF($AP5&gt;0,0,PersonalArea)+IF($AQ5&gt;0,0,NonGroceryArea)+IF($AR5&gt;0,0,SpareArea))))</f>
        <v>0.01</v>
      </c>
      <c r="BN5" s="42">
        <f>SUM(BE5:BM5)</f>
        <v>0.99500000000000011</v>
      </c>
      <c r="BO5" s="42">
        <f t="shared" ref="BO5:BO36" si="21">IF(ActiveSegments=0,0,IF(AJ5&gt;0,AJ5,(1-$AS5)*GroceryCount/(ActiveSegments-(COUNTIF($AJ5:$AR5,"&gt;0")))))</f>
        <v>0</v>
      </c>
      <c r="BP5" s="42">
        <f t="shared" ref="BP5:BP36" si="22">IF(ActiveSegments=0,0,IF(AK5&gt;0,AK5,(1-$AS5)*ProduceCount/(ActiveSegments-(COUNTIF($AJ5:$AR5,"&gt;0")))))</f>
        <v>0</v>
      </c>
      <c r="BQ5" s="42">
        <f t="shared" ref="BQ5:BQ36" si="23">IF(ActiveSegments=0,0,IF(AL5&gt;0,AL5,(1-$AS5)*MeatCount/(ActiveSegments-(COUNTIF($AJ5:$AR5,"&gt;0")))))</f>
        <v>0</v>
      </c>
      <c r="BR5" s="42">
        <f t="shared" ref="BR5:BR36" si="24">IF(ActiveSegments=0,0,IF(AM5&gt;0,AM5,(1-$AS5)*DairyCount/(ActiveSegments-(COUNTIF($AJ5:$AR5,"&gt;0")))))</f>
        <v>0</v>
      </c>
      <c r="BS5" s="42">
        <f t="shared" ref="BS5:BS36" si="25">IF(ActiveSegments=0,0,IF(AN5&gt;0,AN5,(1-$AS5)*BakeryCount/(ActiveSegments-(COUNTIF($AJ5:$AR5,"&gt;0")))))</f>
        <v>0</v>
      </c>
      <c r="BT5" s="42">
        <f t="shared" ref="BT5:BT36" si="26">IF(ActiveSegments=0,0,IF(AO5&gt;0,AO5,(1-$AS5)*DeliCount/(ActiveSegments-(COUNTIF($AJ5:$AR5,"&gt;0")))))</f>
        <v>0</v>
      </c>
      <c r="BU5" s="42">
        <f t="shared" ref="BU5:BU36" si="27">IF(ActiveSegments=0,0,IF(AP5&gt;0,AP5,(1-$AS5)*PersonalCount/(ActiveSegments-(COUNTIF($AJ5:$AR5,"&gt;0")))))</f>
        <v>0</v>
      </c>
      <c r="BV5" s="42">
        <f t="shared" ref="BV5:BV36" si="28">IF(ActiveSegments=0,0,IF(AQ5&gt;0,AQ5,(1-$AS5)*NonGroceryCount/(ActiveSegments-(COUNTIF($AJ5:$AR5,"&gt;0")))))</f>
        <v>0</v>
      </c>
      <c r="BW5" s="42">
        <f t="shared" ref="BW5:BW36" si="29">IF(ActiveSegments=0,0,IF(AR5&gt;0,AR5,(1-$AS5)*SpareCount/(ActiveSegments-(COUNTIF($AJ5:$AR5,"&gt;0")))))</f>
        <v>0</v>
      </c>
      <c r="BX5" s="43">
        <f>SUM(BO5:BW5)</f>
        <v>0</v>
      </c>
      <c r="BY5" s="42" t="str">
        <f>IF($E5="Gross Revenue",AU5,IF($E5="Area",BE5,IF($E5="Equally",BO5,"")))</f>
        <v/>
      </c>
      <c r="BZ5" s="42" t="str">
        <f t="shared" ref="BZ5:CG5" si="30">IF($E5="Gross Revenue",AV5,IF($E5="Area",BF5,IF($E5="Equally",BP5,"")))</f>
        <v/>
      </c>
      <c r="CA5" s="42" t="str">
        <f t="shared" si="30"/>
        <v/>
      </c>
      <c r="CB5" s="42" t="str">
        <f t="shared" si="30"/>
        <v/>
      </c>
      <c r="CC5" s="42" t="str">
        <f t="shared" si="30"/>
        <v/>
      </c>
      <c r="CD5" s="42" t="str">
        <f t="shared" si="30"/>
        <v/>
      </c>
      <c r="CE5" s="42" t="str">
        <f t="shared" si="30"/>
        <v/>
      </c>
      <c r="CF5" s="42" t="str">
        <f t="shared" si="30"/>
        <v/>
      </c>
      <c r="CG5" s="42" t="str">
        <f t="shared" si="30"/>
        <v/>
      </c>
      <c r="CH5" s="43">
        <f>SUM(BY5:CG5)</f>
        <v>0</v>
      </c>
    </row>
    <row r="6" spans="1:86">
      <c r="B6" s="283"/>
      <c r="C6" s="284"/>
      <c r="D6" s="51"/>
      <c r="E6" s="51"/>
      <c r="F6" s="119" t="str">
        <f t="shared" ref="F6:F69" si="31">IF(C6=0,"",C6*IF(D6="Annual",1/12,IF(D6="Hourly",173.33,IF(D6="Weekly",52/12,1))))</f>
        <v/>
      </c>
      <c r="G6" s="47"/>
      <c r="H6" s="47"/>
      <c r="I6" s="47"/>
      <c r="J6" s="47"/>
      <c r="K6" s="47"/>
      <c r="L6" s="47"/>
      <c r="M6" s="47"/>
      <c r="N6" s="47"/>
      <c r="O6" s="47"/>
      <c r="P6" s="47"/>
      <c r="Q6" s="47"/>
      <c r="R6" s="47"/>
      <c r="T6" s="1" t="s">
        <v>232</v>
      </c>
      <c r="V6" s="11" t="str">
        <f t="shared" ref="V6:V69" si="32">IF(G6="",$F6,$F6*G6)</f>
        <v/>
      </c>
      <c r="W6" s="11" t="str">
        <f t="shared" ref="W6:W69" si="33">IF(H6="",$F6,$F6*H6)</f>
        <v/>
      </c>
      <c r="X6" s="11" t="str">
        <f t="shared" ref="X6:X69" si="34">IF(I6="",$F6,$F6*I6)</f>
        <v/>
      </c>
      <c r="Y6" s="11" t="str">
        <f t="shared" ref="Y6:Y69" si="35">IF(J6="",$F6,$F6*J6)</f>
        <v/>
      </c>
      <c r="Z6" s="11" t="str">
        <f t="shared" ref="Z6:Z69" si="36">IF(K6="",$F6,$F6*K6)</f>
        <v/>
      </c>
      <c r="AA6" s="11" t="str">
        <f t="shared" ref="AA6:AA69" si="37">IF(L6="",$F6,$F6*L6)</f>
        <v/>
      </c>
      <c r="AB6" s="11" t="str">
        <f t="shared" ref="AB6:AB69" si="38">IF(M6="",$F6,$F6*M6)</f>
        <v/>
      </c>
      <c r="AC6" s="11" t="str">
        <f t="shared" ref="AC6:AC69" si="39">IF(N6="",$F6,$F6*N6)</f>
        <v/>
      </c>
      <c r="AD6" s="11" t="str">
        <f t="shared" ref="AD6:AD69" si="40">IF(O6="",$F6,$F6*O6)</f>
        <v/>
      </c>
      <c r="AE6" s="11" t="str">
        <f t="shared" ref="AE6:AE69" si="41">IF(P6="",$F6,$F6*P6)</f>
        <v/>
      </c>
      <c r="AF6" s="11" t="str">
        <f t="shared" ref="AF6:AF69" si="42">IF(Q6="",$F6,$F6*Q6)</f>
        <v/>
      </c>
      <c r="AG6" s="11" t="str">
        <f t="shared" ref="AG6:AG69" si="43">IF(R6="",$F6,$F6*R6)</f>
        <v/>
      </c>
      <c r="AI6" s="41" t="str">
        <f t="shared" si="2"/>
        <v/>
      </c>
      <c r="AJ6" s="52"/>
      <c r="AK6" s="52"/>
      <c r="AL6" s="52"/>
      <c r="AM6" s="52"/>
      <c r="AN6" s="52"/>
      <c r="AO6" s="52"/>
      <c r="AP6" s="52"/>
      <c r="AQ6" s="52"/>
      <c r="AR6" s="52"/>
      <c r="AS6" s="42">
        <f t="shared" ref="AS6" si="44">SUM(AJ6:AR6)</f>
        <v>0</v>
      </c>
      <c r="AT6" s="123"/>
      <c r="AU6" s="42">
        <f t="shared" si="3"/>
        <v>0</v>
      </c>
      <c r="AV6" s="42">
        <f t="shared" si="4"/>
        <v>0</v>
      </c>
      <c r="AW6" s="42">
        <f t="shared" si="5"/>
        <v>0</v>
      </c>
      <c r="AX6" s="42">
        <f t="shared" si="6"/>
        <v>0</v>
      </c>
      <c r="AY6" s="42">
        <f t="shared" si="7"/>
        <v>0</v>
      </c>
      <c r="AZ6" s="42">
        <f t="shared" si="8"/>
        <v>0</v>
      </c>
      <c r="BA6" s="42">
        <f t="shared" si="9"/>
        <v>0</v>
      </c>
      <c r="BB6" s="42">
        <f t="shared" si="10"/>
        <v>0</v>
      </c>
      <c r="BC6" s="42">
        <f t="shared" si="11"/>
        <v>0</v>
      </c>
      <c r="BD6" s="42">
        <f t="shared" ref="BD6:BD69" si="45">SUM(AU6:BC6)</f>
        <v>0</v>
      </c>
      <c r="BE6" s="42" t="e">
        <f t="shared" si="12"/>
        <v>#DIV/0!</v>
      </c>
      <c r="BF6" s="42" t="e">
        <f t="shared" si="13"/>
        <v>#DIV/0!</v>
      </c>
      <c r="BG6" s="42" t="e">
        <f t="shared" si="14"/>
        <v>#DIV/0!</v>
      </c>
      <c r="BH6" s="42" t="e">
        <f t="shared" si="15"/>
        <v>#DIV/0!</v>
      </c>
      <c r="BI6" s="42" t="e">
        <f t="shared" si="16"/>
        <v>#DIV/0!</v>
      </c>
      <c r="BJ6" s="42" t="e">
        <f t="shared" si="17"/>
        <v>#DIV/0!</v>
      </c>
      <c r="BK6" s="42" t="e">
        <f t="shared" si="18"/>
        <v>#DIV/0!</v>
      </c>
      <c r="BL6" s="42" t="e">
        <f t="shared" si="19"/>
        <v>#DIV/0!</v>
      </c>
      <c r="BM6" s="42" t="e">
        <f t="shared" si="20"/>
        <v>#DIV/0!</v>
      </c>
      <c r="BN6" s="42" t="e">
        <f t="shared" ref="BN6" si="46">SUM(BE6:BM6)</f>
        <v>#DIV/0!</v>
      </c>
      <c r="BO6" s="42">
        <f t="shared" si="21"/>
        <v>0</v>
      </c>
      <c r="BP6" s="42">
        <f t="shared" si="22"/>
        <v>0</v>
      </c>
      <c r="BQ6" s="42">
        <f t="shared" si="23"/>
        <v>0</v>
      </c>
      <c r="BR6" s="42">
        <f t="shared" si="24"/>
        <v>0</v>
      </c>
      <c r="BS6" s="42">
        <f t="shared" si="25"/>
        <v>0</v>
      </c>
      <c r="BT6" s="42">
        <f t="shared" si="26"/>
        <v>0</v>
      </c>
      <c r="BU6" s="42">
        <f t="shared" si="27"/>
        <v>0</v>
      </c>
      <c r="BV6" s="42">
        <f t="shared" si="28"/>
        <v>0</v>
      </c>
      <c r="BW6" s="42">
        <f t="shared" si="29"/>
        <v>0</v>
      </c>
      <c r="BX6" s="43">
        <f t="shared" ref="BX6:BX69" si="47">SUM(BO6:BW6)</f>
        <v>0</v>
      </c>
      <c r="BY6" s="42" t="str">
        <f t="shared" ref="BY6:BY69" si="48">IF($E6="Gross Revenue",AU6,IF($E6="Area",BE6,IF($E6="Equally",BO6,"")))</f>
        <v/>
      </c>
      <c r="BZ6" s="42" t="str">
        <f t="shared" ref="BZ6:BZ69" si="49">IF($E6="Gross Revenue",AV6,IF($E6="Area",BF6,IF($E6="Equally",BP6,"")))</f>
        <v/>
      </c>
      <c r="CA6" s="42" t="str">
        <f t="shared" ref="CA6:CA69" si="50">IF($E6="Gross Revenue",AW6,IF($E6="Area",BG6,IF($E6="Equally",BQ6,"")))</f>
        <v/>
      </c>
      <c r="CB6" s="42" t="str">
        <f t="shared" ref="CB6:CB69" si="51">IF($E6="Gross Revenue",AX6,IF($E6="Area",BH6,IF($E6="Equally",BR6,"")))</f>
        <v/>
      </c>
      <c r="CC6" s="42" t="str">
        <f t="shared" ref="CC6:CC69" si="52">IF($E6="Gross Revenue",AY6,IF($E6="Area",BI6,IF($E6="Equally",BS6,"")))</f>
        <v/>
      </c>
      <c r="CD6" s="42" t="str">
        <f t="shared" ref="CD6:CD69" si="53">IF($E6="Gross Revenue",AZ6,IF($E6="Area",BJ6,IF($E6="Equally",BT6,"")))</f>
        <v/>
      </c>
      <c r="CE6" s="42" t="str">
        <f t="shared" ref="CE6:CE69" si="54">IF($E6="Gross Revenue",BA6,IF($E6="Area",BK6,IF($E6="Equally",BU6,"")))</f>
        <v/>
      </c>
      <c r="CF6" s="42" t="str">
        <f t="shared" ref="CF6:CF69" si="55">IF($E6="Gross Revenue",BB6,IF($E6="Area",BL6,IF($E6="Equally",BV6,"")))</f>
        <v/>
      </c>
      <c r="CG6" s="42" t="str">
        <f t="shared" ref="CG6:CG69" si="56">IF($E6="Gross Revenue",BC6,IF($E6="Area",BM6,IF($E6="Equally",BW6,"")))</f>
        <v/>
      </c>
      <c r="CH6" s="43">
        <f t="shared" ref="CH6:CH69" si="57">SUM(BY6:CG6)</f>
        <v>0</v>
      </c>
    </row>
    <row r="7" spans="1:86">
      <c r="B7" s="283"/>
      <c r="C7" s="284"/>
      <c r="D7" s="51"/>
      <c r="E7" s="51"/>
      <c r="F7" s="119" t="str">
        <f t="shared" si="31"/>
        <v/>
      </c>
      <c r="G7" s="47"/>
      <c r="H7" s="47"/>
      <c r="I7" s="47"/>
      <c r="J7" s="47"/>
      <c r="K7" s="47"/>
      <c r="L7" s="47"/>
      <c r="M7" s="47"/>
      <c r="N7" s="47"/>
      <c r="O7" s="47"/>
      <c r="P7" s="47"/>
      <c r="Q7" s="47"/>
      <c r="R7" s="47"/>
      <c r="T7" s="1" t="s">
        <v>239</v>
      </c>
      <c r="V7" s="11" t="str">
        <f t="shared" si="32"/>
        <v/>
      </c>
      <c r="W7" s="11" t="str">
        <f t="shared" si="33"/>
        <v/>
      </c>
      <c r="X7" s="11" t="str">
        <f t="shared" si="34"/>
        <v/>
      </c>
      <c r="Y7" s="11" t="str">
        <f t="shared" si="35"/>
        <v/>
      </c>
      <c r="Z7" s="11" t="str">
        <f t="shared" si="36"/>
        <v/>
      </c>
      <c r="AA7" s="11" t="str">
        <f t="shared" si="37"/>
        <v/>
      </c>
      <c r="AB7" s="11" t="str">
        <f t="shared" si="38"/>
        <v/>
      </c>
      <c r="AC7" s="11" t="str">
        <f t="shared" si="39"/>
        <v/>
      </c>
      <c r="AD7" s="11" t="str">
        <f t="shared" si="40"/>
        <v/>
      </c>
      <c r="AE7" s="11" t="str">
        <f t="shared" si="41"/>
        <v/>
      </c>
      <c r="AF7" s="11" t="str">
        <f t="shared" si="42"/>
        <v/>
      </c>
      <c r="AG7" s="11" t="str">
        <f t="shared" si="43"/>
        <v/>
      </c>
      <c r="AI7" s="41" t="str">
        <f t="shared" si="2"/>
        <v/>
      </c>
      <c r="AJ7" s="52"/>
      <c r="AK7" s="52"/>
      <c r="AL7" s="52"/>
      <c r="AM7" s="52"/>
      <c r="AN7" s="52"/>
      <c r="AO7" s="52"/>
      <c r="AP7" s="52"/>
      <c r="AQ7" s="52"/>
      <c r="AR7" s="52"/>
      <c r="AS7" s="42"/>
      <c r="AT7" s="123"/>
      <c r="AU7" s="42">
        <f t="shared" si="3"/>
        <v>0</v>
      </c>
      <c r="AV7" s="42">
        <f t="shared" si="4"/>
        <v>0</v>
      </c>
      <c r="AW7" s="42">
        <f t="shared" si="5"/>
        <v>0</v>
      </c>
      <c r="AX7" s="42">
        <f t="shared" si="6"/>
        <v>0</v>
      </c>
      <c r="AY7" s="42">
        <f t="shared" si="7"/>
        <v>0</v>
      </c>
      <c r="AZ7" s="42">
        <f t="shared" si="8"/>
        <v>0</v>
      </c>
      <c r="BA7" s="42">
        <f t="shared" si="9"/>
        <v>0</v>
      </c>
      <c r="BB7" s="42">
        <f t="shared" si="10"/>
        <v>0</v>
      </c>
      <c r="BC7" s="42">
        <f t="shared" si="11"/>
        <v>0</v>
      </c>
      <c r="BD7" s="42">
        <f t="shared" si="45"/>
        <v>0</v>
      </c>
      <c r="BE7" s="42" t="e">
        <f t="shared" si="12"/>
        <v>#DIV/0!</v>
      </c>
      <c r="BF7" s="42" t="e">
        <f t="shared" si="13"/>
        <v>#DIV/0!</v>
      </c>
      <c r="BG7" s="42" t="e">
        <f t="shared" si="14"/>
        <v>#DIV/0!</v>
      </c>
      <c r="BH7" s="42" t="e">
        <f t="shared" si="15"/>
        <v>#DIV/0!</v>
      </c>
      <c r="BI7" s="42" t="e">
        <f t="shared" si="16"/>
        <v>#DIV/0!</v>
      </c>
      <c r="BJ7" s="42" t="e">
        <f t="shared" si="17"/>
        <v>#DIV/0!</v>
      </c>
      <c r="BK7" s="42" t="e">
        <f t="shared" si="18"/>
        <v>#DIV/0!</v>
      </c>
      <c r="BL7" s="42" t="e">
        <f t="shared" si="19"/>
        <v>#DIV/0!</v>
      </c>
      <c r="BM7" s="42" t="e">
        <f t="shared" si="20"/>
        <v>#DIV/0!</v>
      </c>
      <c r="BN7" s="42"/>
      <c r="BO7" s="42">
        <f t="shared" si="21"/>
        <v>0</v>
      </c>
      <c r="BP7" s="42">
        <f t="shared" si="22"/>
        <v>0</v>
      </c>
      <c r="BQ7" s="42">
        <f t="shared" si="23"/>
        <v>0</v>
      </c>
      <c r="BR7" s="42">
        <f t="shared" si="24"/>
        <v>0</v>
      </c>
      <c r="BS7" s="42">
        <f t="shared" si="25"/>
        <v>0</v>
      </c>
      <c r="BT7" s="42">
        <f t="shared" si="26"/>
        <v>0</v>
      </c>
      <c r="BU7" s="42">
        <f t="shared" si="27"/>
        <v>0</v>
      </c>
      <c r="BV7" s="42">
        <f t="shared" si="28"/>
        <v>0</v>
      </c>
      <c r="BW7" s="42">
        <f t="shared" si="29"/>
        <v>0</v>
      </c>
      <c r="BX7" s="43">
        <f t="shared" si="47"/>
        <v>0</v>
      </c>
      <c r="BY7" s="42" t="str">
        <f t="shared" si="48"/>
        <v/>
      </c>
      <c r="BZ7" s="42" t="str">
        <f t="shared" si="49"/>
        <v/>
      </c>
      <c r="CA7" s="42" t="str">
        <f t="shared" si="50"/>
        <v/>
      </c>
      <c r="CB7" s="42" t="str">
        <f t="shared" si="51"/>
        <v/>
      </c>
      <c r="CC7" s="42" t="str">
        <f t="shared" si="52"/>
        <v/>
      </c>
      <c r="CD7" s="42" t="str">
        <f t="shared" si="53"/>
        <v/>
      </c>
      <c r="CE7" s="42" t="str">
        <f t="shared" si="54"/>
        <v/>
      </c>
      <c r="CF7" s="42" t="str">
        <f t="shared" si="55"/>
        <v/>
      </c>
      <c r="CG7" s="42" t="str">
        <f t="shared" si="56"/>
        <v/>
      </c>
      <c r="CH7" s="43">
        <f t="shared" si="57"/>
        <v>0</v>
      </c>
    </row>
    <row r="8" spans="1:86">
      <c r="B8" s="283"/>
      <c r="C8" s="284"/>
      <c r="D8" s="51"/>
      <c r="E8" s="51"/>
      <c r="F8" s="119" t="str">
        <f t="shared" si="31"/>
        <v/>
      </c>
      <c r="G8" s="47"/>
      <c r="H8" s="47"/>
      <c r="I8" s="47"/>
      <c r="J8" s="47"/>
      <c r="K8" s="47"/>
      <c r="L8" s="47"/>
      <c r="M8" s="47"/>
      <c r="N8" s="47"/>
      <c r="O8" s="47"/>
      <c r="P8" s="47"/>
      <c r="Q8" s="47"/>
      <c r="R8" s="47"/>
      <c r="V8" s="11" t="str">
        <f t="shared" si="32"/>
        <v/>
      </c>
      <c r="W8" s="11" t="str">
        <f t="shared" si="33"/>
        <v/>
      </c>
      <c r="X8" s="11" t="str">
        <f t="shared" si="34"/>
        <v/>
      </c>
      <c r="Y8" s="11" t="str">
        <f t="shared" si="35"/>
        <v/>
      </c>
      <c r="Z8" s="11" t="str">
        <f t="shared" si="36"/>
        <v/>
      </c>
      <c r="AA8" s="11" t="str">
        <f t="shared" si="37"/>
        <v/>
      </c>
      <c r="AB8" s="11" t="str">
        <f t="shared" si="38"/>
        <v/>
      </c>
      <c r="AC8" s="11" t="str">
        <f t="shared" si="39"/>
        <v/>
      </c>
      <c r="AD8" s="11" t="str">
        <f t="shared" si="40"/>
        <v/>
      </c>
      <c r="AE8" s="11" t="str">
        <f t="shared" si="41"/>
        <v/>
      </c>
      <c r="AF8" s="11" t="str">
        <f t="shared" si="42"/>
        <v/>
      </c>
      <c r="AG8" s="11" t="str">
        <f t="shared" si="43"/>
        <v/>
      </c>
      <c r="AI8" s="41" t="str">
        <f t="shared" si="2"/>
        <v/>
      </c>
      <c r="AJ8" s="52"/>
      <c r="AK8" s="52"/>
      <c r="AL8" s="52"/>
      <c r="AM8" s="52"/>
      <c r="AN8" s="52"/>
      <c r="AO8" s="52"/>
      <c r="AP8" s="52"/>
      <c r="AQ8" s="52"/>
      <c r="AR8" s="52"/>
      <c r="AS8" s="42"/>
      <c r="AT8" s="123"/>
      <c r="AU8" s="42">
        <f t="shared" si="3"/>
        <v>0</v>
      </c>
      <c r="AV8" s="42">
        <f t="shared" si="4"/>
        <v>0</v>
      </c>
      <c r="AW8" s="42">
        <f t="shared" si="5"/>
        <v>0</v>
      </c>
      <c r="AX8" s="42">
        <f t="shared" si="6"/>
        <v>0</v>
      </c>
      <c r="AY8" s="42">
        <f t="shared" si="7"/>
        <v>0</v>
      </c>
      <c r="AZ8" s="42">
        <f t="shared" si="8"/>
        <v>0</v>
      </c>
      <c r="BA8" s="42">
        <f t="shared" si="9"/>
        <v>0</v>
      </c>
      <c r="BB8" s="42">
        <f t="shared" si="10"/>
        <v>0</v>
      </c>
      <c r="BC8" s="42">
        <f t="shared" si="11"/>
        <v>0</v>
      </c>
      <c r="BD8" s="42">
        <f t="shared" si="45"/>
        <v>0</v>
      </c>
      <c r="BE8" s="42" t="e">
        <f t="shared" si="12"/>
        <v>#DIV/0!</v>
      </c>
      <c r="BF8" s="42" t="e">
        <f t="shared" si="13"/>
        <v>#DIV/0!</v>
      </c>
      <c r="BG8" s="42" t="e">
        <f t="shared" si="14"/>
        <v>#DIV/0!</v>
      </c>
      <c r="BH8" s="42" t="e">
        <f t="shared" si="15"/>
        <v>#DIV/0!</v>
      </c>
      <c r="BI8" s="42" t="e">
        <f t="shared" si="16"/>
        <v>#DIV/0!</v>
      </c>
      <c r="BJ8" s="42" t="e">
        <f t="shared" si="17"/>
        <v>#DIV/0!</v>
      </c>
      <c r="BK8" s="42" t="e">
        <f t="shared" si="18"/>
        <v>#DIV/0!</v>
      </c>
      <c r="BL8" s="42" t="e">
        <f t="shared" si="19"/>
        <v>#DIV/0!</v>
      </c>
      <c r="BM8" s="42" t="e">
        <f t="shared" si="20"/>
        <v>#DIV/0!</v>
      </c>
      <c r="BN8" s="42"/>
      <c r="BO8" s="42">
        <f t="shared" si="21"/>
        <v>0</v>
      </c>
      <c r="BP8" s="42">
        <f t="shared" si="22"/>
        <v>0</v>
      </c>
      <c r="BQ8" s="42">
        <f t="shared" si="23"/>
        <v>0</v>
      </c>
      <c r="BR8" s="42">
        <f t="shared" si="24"/>
        <v>0</v>
      </c>
      <c r="BS8" s="42">
        <f t="shared" si="25"/>
        <v>0</v>
      </c>
      <c r="BT8" s="42">
        <f t="shared" si="26"/>
        <v>0</v>
      </c>
      <c r="BU8" s="42">
        <f t="shared" si="27"/>
        <v>0</v>
      </c>
      <c r="BV8" s="42">
        <f t="shared" si="28"/>
        <v>0</v>
      </c>
      <c r="BW8" s="42">
        <f t="shared" si="29"/>
        <v>0</v>
      </c>
      <c r="BX8" s="43">
        <f t="shared" si="47"/>
        <v>0</v>
      </c>
      <c r="BY8" s="42" t="str">
        <f t="shared" si="48"/>
        <v/>
      </c>
      <c r="BZ8" s="42" t="str">
        <f t="shared" si="49"/>
        <v/>
      </c>
      <c r="CA8" s="42" t="str">
        <f t="shared" si="50"/>
        <v/>
      </c>
      <c r="CB8" s="42" t="str">
        <f t="shared" si="51"/>
        <v/>
      </c>
      <c r="CC8" s="42" t="str">
        <f t="shared" si="52"/>
        <v/>
      </c>
      <c r="CD8" s="42" t="str">
        <f t="shared" si="53"/>
        <v/>
      </c>
      <c r="CE8" s="42" t="str">
        <f t="shared" si="54"/>
        <v/>
      </c>
      <c r="CF8" s="42" t="str">
        <f t="shared" si="55"/>
        <v/>
      </c>
      <c r="CG8" s="42" t="str">
        <f t="shared" si="56"/>
        <v/>
      </c>
      <c r="CH8" s="43">
        <f t="shared" si="57"/>
        <v>0</v>
      </c>
    </row>
    <row r="9" spans="1:86">
      <c r="B9" s="283"/>
      <c r="C9" s="284"/>
      <c r="D9" s="51"/>
      <c r="E9" s="51"/>
      <c r="F9" s="119" t="str">
        <f t="shared" si="31"/>
        <v/>
      </c>
      <c r="G9" s="47"/>
      <c r="H9" s="47"/>
      <c r="I9" s="47"/>
      <c r="J9" s="47"/>
      <c r="K9" s="47"/>
      <c r="L9" s="47"/>
      <c r="M9" s="47"/>
      <c r="N9" s="47"/>
      <c r="O9" s="47"/>
      <c r="P9" s="47"/>
      <c r="Q9" s="47"/>
      <c r="R9" s="47"/>
      <c r="V9" s="11" t="str">
        <f t="shared" si="32"/>
        <v/>
      </c>
      <c r="W9" s="11" t="str">
        <f t="shared" si="33"/>
        <v/>
      </c>
      <c r="X9" s="11" t="str">
        <f t="shared" si="34"/>
        <v/>
      </c>
      <c r="Y9" s="11" t="str">
        <f t="shared" si="35"/>
        <v/>
      </c>
      <c r="Z9" s="11" t="str">
        <f t="shared" si="36"/>
        <v/>
      </c>
      <c r="AA9" s="11" t="str">
        <f t="shared" si="37"/>
        <v/>
      </c>
      <c r="AB9" s="11" t="str">
        <f t="shared" si="38"/>
        <v/>
      </c>
      <c r="AC9" s="11" t="str">
        <f t="shared" si="39"/>
        <v/>
      </c>
      <c r="AD9" s="11" t="str">
        <f t="shared" si="40"/>
        <v/>
      </c>
      <c r="AE9" s="11" t="str">
        <f t="shared" si="41"/>
        <v/>
      </c>
      <c r="AF9" s="11" t="str">
        <f t="shared" si="42"/>
        <v/>
      </c>
      <c r="AG9" s="11" t="str">
        <f t="shared" si="43"/>
        <v/>
      </c>
      <c r="AI9" s="41" t="str">
        <f t="shared" si="2"/>
        <v/>
      </c>
      <c r="AJ9" s="52"/>
      <c r="AK9" s="52"/>
      <c r="AL9" s="52"/>
      <c r="AM9" s="52"/>
      <c r="AN9" s="52"/>
      <c r="AO9" s="52"/>
      <c r="AP9" s="52"/>
      <c r="AQ9" s="52"/>
      <c r="AR9" s="52"/>
      <c r="AS9" s="42"/>
      <c r="AT9" s="123"/>
      <c r="AU9" s="42">
        <f t="shared" si="3"/>
        <v>0</v>
      </c>
      <c r="AV9" s="42">
        <f t="shared" si="4"/>
        <v>0</v>
      </c>
      <c r="AW9" s="42">
        <f t="shared" si="5"/>
        <v>0</v>
      </c>
      <c r="AX9" s="42">
        <f t="shared" si="6"/>
        <v>0</v>
      </c>
      <c r="AY9" s="42">
        <f t="shared" si="7"/>
        <v>0</v>
      </c>
      <c r="AZ9" s="42">
        <f t="shared" si="8"/>
        <v>0</v>
      </c>
      <c r="BA9" s="42">
        <f t="shared" si="9"/>
        <v>0</v>
      </c>
      <c r="BB9" s="42">
        <f t="shared" si="10"/>
        <v>0</v>
      </c>
      <c r="BC9" s="42">
        <f t="shared" si="11"/>
        <v>0</v>
      </c>
      <c r="BD9" s="42">
        <f t="shared" si="45"/>
        <v>0</v>
      </c>
      <c r="BE9" s="42" t="e">
        <f t="shared" si="12"/>
        <v>#DIV/0!</v>
      </c>
      <c r="BF9" s="42" t="e">
        <f t="shared" si="13"/>
        <v>#DIV/0!</v>
      </c>
      <c r="BG9" s="42" t="e">
        <f t="shared" si="14"/>
        <v>#DIV/0!</v>
      </c>
      <c r="BH9" s="42" t="e">
        <f t="shared" si="15"/>
        <v>#DIV/0!</v>
      </c>
      <c r="BI9" s="42" t="e">
        <f t="shared" si="16"/>
        <v>#DIV/0!</v>
      </c>
      <c r="BJ9" s="42" t="e">
        <f t="shared" si="17"/>
        <v>#DIV/0!</v>
      </c>
      <c r="BK9" s="42" t="e">
        <f t="shared" si="18"/>
        <v>#DIV/0!</v>
      </c>
      <c r="BL9" s="42" t="e">
        <f t="shared" si="19"/>
        <v>#DIV/0!</v>
      </c>
      <c r="BM9" s="42" t="e">
        <f t="shared" si="20"/>
        <v>#DIV/0!</v>
      </c>
      <c r="BN9" s="42"/>
      <c r="BO9" s="42">
        <f t="shared" si="21"/>
        <v>0</v>
      </c>
      <c r="BP9" s="42">
        <f t="shared" si="22"/>
        <v>0</v>
      </c>
      <c r="BQ9" s="42">
        <f t="shared" si="23"/>
        <v>0</v>
      </c>
      <c r="BR9" s="42">
        <f t="shared" si="24"/>
        <v>0</v>
      </c>
      <c r="BS9" s="42">
        <f t="shared" si="25"/>
        <v>0</v>
      </c>
      <c r="BT9" s="42">
        <f t="shared" si="26"/>
        <v>0</v>
      </c>
      <c r="BU9" s="42">
        <f t="shared" si="27"/>
        <v>0</v>
      </c>
      <c r="BV9" s="42">
        <f t="shared" si="28"/>
        <v>0</v>
      </c>
      <c r="BW9" s="42">
        <f t="shared" si="29"/>
        <v>0</v>
      </c>
      <c r="BX9" s="43">
        <f t="shared" si="47"/>
        <v>0</v>
      </c>
      <c r="BY9" s="42" t="str">
        <f t="shared" si="48"/>
        <v/>
      </c>
      <c r="BZ9" s="42" t="str">
        <f t="shared" si="49"/>
        <v/>
      </c>
      <c r="CA9" s="42" t="str">
        <f t="shared" si="50"/>
        <v/>
      </c>
      <c r="CB9" s="42" t="str">
        <f t="shared" si="51"/>
        <v/>
      </c>
      <c r="CC9" s="42" t="str">
        <f t="shared" si="52"/>
        <v/>
      </c>
      <c r="CD9" s="42" t="str">
        <f t="shared" si="53"/>
        <v/>
      </c>
      <c r="CE9" s="42" t="str">
        <f t="shared" si="54"/>
        <v/>
      </c>
      <c r="CF9" s="42" t="str">
        <f t="shared" si="55"/>
        <v/>
      </c>
      <c r="CG9" s="42" t="str">
        <f t="shared" si="56"/>
        <v/>
      </c>
      <c r="CH9" s="43">
        <f t="shared" si="57"/>
        <v>0</v>
      </c>
    </row>
    <row r="10" spans="1:86">
      <c r="B10" s="283"/>
      <c r="C10" s="284"/>
      <c r="D10" s="51"/>
      <c r="E10" s="51"/>
      <c r="F10" s="119" t="str">
        <f t="shared" si="31"/>
        <v/>
      </c>
      <c r="G10" s="47"/>
      <c r="H10" s="47"/>
      <c r="I10" s="47"/>
      <c r="J10" s="47"/>
      <c r="K10" s="47"/>
      <c r="L10" s="47"/>
      <c r="M10" s="47"/>
      <c r="N10" s="47"/>
      <c r="O10" s="47"/>
      <c r="P10" s="47"/>
      <c r="Q10" s="47"/>
      <c r="R10" s="47"/>
      <c r="T10" s="1" t="s">
        <v>233</v>
      </c>
      <c r="V10" s="11" t="str">
        <f t="shared" si="32"/>
        <v/>
      </c>
      <c r="W10" s="11" t="str">
        <f t="shared" si="33"/>
        <v/>
      </c>
      <c r="X10" s="11" t="str">
        <f t="shared" si="34"/>
        <v/>
      </c>
      <c r="Y10" s="11" t="str">
        <f t="shared" si="35"/>
        <v/>
      </c>
      <c r="Z10" s="11" t="str">
        <f t="shared" si="36"/>
        <v/>
      </c>
      <c r="AA10" s="11" t="str">
        <f t="shared" si="37"/>
        <v/>
      </c>
      <c r="AB10" s="11" t="str">
        <f t="shared" si="38"/>
        <v/>
      </c>
      <c r="AC10" s="11" t="str">
        <f t="shared" si="39"/>
        <v/>
      </c>
      <c r="AD10" s="11" t="str">
        <f t="shared" si="40"/>
        <v/>
      </c>
      <c r="AE10" s="11" t="str">
        <f t="shared" si="41"/>
        <v/>
      </c>
      <c r="AF10" s="11" t="str">
        <f t="shared" si="42"/>
        <v/>
      </c>
      <c r="AG10" s="11" t="str">
        <f t="shared" si="43"/>
        <v/>
      </c>
      <c r="AI10" s="41" t="str">
        <f t="shared" si="2"/>
        <v/>
      </c>
      <c r="AJ10" s="52"/>
      <c r="AK10" s="52"/>
      <c r="AL10" s="52"/>
      <c r="AM10" s="52"/>
      <c r="AN10" s="52"/>
      <c r="AO10" s="52"/>
      <c r="AP10" s="52"/>
      <c r="AQ10" s="52"/>
      <c r="AR10" s="52"/>
      <c r="AS10" s="42"/>
      <c r="AT10" s="123"/>
      <c r="AU10" s="42">
        <f t="shared" si="3"/>
        <v>0</v>
      </c>
      <c r="AV10" s="42">
        <f t="shared" si="4"/>
        <v>0</v>
      </c>
      <c r="AW10" s="42">
        <f t="shared" si="5"/>
        <v>0</v>
      </c>
      <c r="AX10" s="42">
        <f t="shared" si="6"/>
        <v>0</v>
      </c>
      <c r="AY10" s="42">
        <f t="shared" si="7"/>
        <v>0</v>
      </c>
      <c r="AZ10" s="42">
        <f t="shared" si="8"/>
        <v>0</v>
      </c>
      <c r="BA10" s="42">
        <f t="shared" si="9"/>
        <v>0</v>
      </c>
      <c r="BB10" s="42">
        <f t="shared" si="10"/>
        <v>0</v>
      </c>
      <c r="BC10" s="42">
        <f t="shared" si="11"/>
        <v>0</v>
      </c>
      <c r="BD10" s="42">
        <f t="shared" si="45"/>
        <v>0</v>
      </c>
      <c r="BE10" s="42" t="e">
        <f t="shared" si="12"/>
        <v>#DIV/0!</v>
      </c>
      <c r="BF10" s="42" t="e">
        <f t="shared" si="13"/>
        <v>#DIV/0!</v>
      </c>
      <c r="BG10" s="42" t="e">
        <f t="shared" si="14"/>
        <v>#DIV/0!</v>
      </c>
      <c r="BH10" s="42" t="e">
        <f t="shared" si="15"/>
        <v>#DIV/0!</v>
      </c>
      <c r="BI10" s="42" t="e">
        <f t="shared" si="16"/>
        <v>#DIV/0!</v>
      </c>
      <c r="BJ10" s="42" t="e">
        <f t="shared" si="17"/>
        <v>#DIV/0!</v>
      </c>
      <c r="BK10" s="42" t="e">
        <f t="shared" si="18"/>
        <v>#DIV/0!</v>
      </c>
      <c r="BL10" s="42" t="e">
        <f t="shared" si="19"/>
        <v>#DIV/0!</v>
      </c>
      <c r="BM10" s="42" t="e">
        <f t="shared" si="20"/>
        <v>#DIV/0!</v>
      </c>
      <c r="BN10" s="42"/>
      <c r="BO10" s="42">
        <f t="shared" si="21"/>
        <v>0</v>
      </c>
      <c r="BP10" s="42">
        <f t="shared" si="22"/>
        <v>0</v>
      </c>
      <c r="BQ10" s="42">
        <f t="shared" si="23"/>
        <v>0</v>
      </c>
      <c r="BR10" s="42">
        <f t="shared" si="24"/>
        <v>0</v>
      </c>
      <c r="BS10" s="42">
        <f t="shared" si="25"/>
        <v>0</v>
      </c>
      <c r="BT10" s="42">
        <f t="shared" si="26"/>
        <v>0</v>
      </c>
      <c r="BU10" s="42">
        <f t="shared" si="27"/>
        <v>0</v>
      </c>
      <c r="BV10" s="42">
        <f t="shared" si="28"/>
        <v>0</v>
      </c>
      <c r="BW10" s="42">
        <f t="shared" si="29"/>
        <v>0</v>
      </c>
      <c r="BX10" s="43">
        <f t="shared" si="47"/>
        <v>0</v>
      </c>
      <c r="BY10" s="42" t="str">
        <f t="shared" si="48"/>
        <v/>
      </c>
      <c r="BZ10" s="42" t="str">
        <f t="shared" si="49"/>
        <v/>
      </c>
      <c r="CA10" s="42" t="str">
        <f t="shared" si="50"/>
        <v/>
      </c>
      <c r="CB10" s="42" t="str">
        <f t="shared" si="51"/>
        <v/>
      </c>
      <c r="CC10" s="42" t="str">
        <f t="shared" si="52"/>
        <v/>
      </c>
      <c r="CD10" s="42" t="str">
        <f t="shared" si="53"/>
        <v/>
      </c>
      <c r="CE10" s="42" t="str">
        <f t="shared" si="54"/>
        <v/>
      </c>
      <c r="CF10" s="42" t="str">
        <f t="shared" si="55"/>
        <v/>
      </c>
      <c r="CG10" s="42" t="str">
        <f t="shared" si="56"/>
        <v/>
      </c>
      <c r="CH10" s="43">
        <f t="shared" si="57"/>
        <v>0</v>
      </c>
    </row>
    <row r="11" spans="1:86">
      <c r="B11" s="283"/>
      <c r="C11" s="284"/>
      <c r="D11" s="51"/>
      <c r="E11" s="51"/>
      <c r="F11" s="119" t="str">
        <f t="shared" si="31"/>
        <v/>
      </c>
      <c r="G11" s="47"/>
      <c r="H11" s="47"/>
      <c r="I11" s="47"/>
      <c r="J11" s="47"/>
      <c r="K11" s="47"/>
      <c r="L11" s="47"/>
      <c r="M11" s="47"/>
      <c r="N11" s="47"/>
      <c r="O11" s="47"/>
      <c r="P11" s="47"/>
      <c r="Q11" s="47"/>
      <c r="R11" s="47"/>
      <c r="T11" s="1" t="s">
        <v>234</v>
      </c>
      <c r="V11" s="11" t="str">
        <f t="shared" si="32"/>
        <v/>
      </c>
      <c r="W11" s="11" t="str">
        <f t="shared" si="33"/>
        <v/>
      </c>
      <c r="X11" s="11" t="str">
        <f t="shared" si="34"/>
        <v/>
      </c>
      <c r="Y11" s="11" t="str">
        <f t="shared" si="35"/>
        <v/>
      </c>
      <c r="Z11" s="11" t="str">
        <f t="shared" si="36"/>
        <v/>
      </c>
      <c r="AA11" s="11" t="str">
        <f t="shared" si="37"/>
        <v/>
      </c>
      <c r="AB11" s="11" t="str">
        <f t="shared" si="38"/>
        <v/>
      </c>
      <c r="AC11" s="11" t="str">
        <f t="shared" si="39"/>
        <v/>
      </c>
      <c r="AD11" s="11" t="str">
        <f t="shared" si="40"/>
        <v/>
      </c>
      <c r="AE11" s="11" t="str">
        <f t="shared" si="41"/>
        <v/>
      </c>
      <c r="AF11" s="11" t="str">
        <f t="shared" si="42"/>
        <v/>
      </c>
      <c r="AG11" s="11" t="str">
        <f t="shared" si="43"/>
        <v/>
      </c>
      <c r="AI11" s="41" t="str">
        <f t="shared" si="2"/>
        <v/>
      </c>
      <c r="AJ11" s="52"/>
      <c r="AK11" s="52"/>
      <c r="AL11" s="52"/>
      <c r="AM11" s="52"/>
      <c r="AN11" s="52"/>
      <c r="AO11" s="52"/>
      <c r="AP11" s="52"/>
      <c r="AQ11" s="52"/>
      <c r="AR11" s="52"/>
      <c r="AS11" s="42"/>
      <c r="AT11" s="123"/>
      <c r="AU11" s="42">
        <f t="shared" si="3"/>
        <v>0</v>
      </c>
      <c r="AV11" s="42">
        <f t="shared" si="4"/>
        <v>0</v>
      </c>
      <c r="AW11" s="42">
        <f t="shared" si="5"/>
        <v>0</v>
      </c>
      <c r="AX11" s="42">
        <f t="shared" si="6"/>
        <v>0</v>
      </c>
      <c r="AY11" s="42">
        <f t="shared" si="7"/>
        <v>0</v>
      </c>
      <c r="AZ11" s="42">
        <f t="shared" si="8"/>
        <v>0</v>
      </c>
      <c r="BA11" s="42">
        <f t="shared" si="9"/>
        <v>0</v>
      </c>
      <c r="BB11" s="42">
        <f t="shared" si="10"/>
        <v>0</v>
      </c>
      <c r="BC11" s="42">
        <f t="shared" si="11"/>
        <v>0</v>
      </c>
      <c r="BD11" s="42">
        <f t="shared" si="45"/>
        <v>0</v>
      </c>
      <c r="BE11" s="42" t="e">
        <f t="shared" si="12"/>
        <v>#DIV/0!</v>
      </c>
      <c r="BF11" s="42" t="e">
        <f t="shared" si="13"/>
        <v>#DIV/0!</v>
      </c>
      <c r="BG11" s="42" t="e">
        <f t="shared" si="14"/>
        <v>#DIV/0!</v>
      </c>
      <c r="BH11" s="42" t="e">
        <f t="shared" si="15"/>
        <v>#DIV/0!</v>
      </c>
      <c r="BI11" s="42" t="e">
        <f t="shared" si="16"/>
        <v>#DIV/0!</v>
      </c>
      <c r="BJ11" s="42" t="e">
        <f t="shared" si="17"/>
        <v>#DIV/0!</v>
      </c>
      <c r="BK11" s="42" t="e">
        <f t="shared" si="18"/>
        <v>#DIV/0!</v>
      </c>
      <c r="BL11" s="42" t="e">
        <f t="shared" si="19"/>
        <v>#DIV/0!</v>
      </c>
      <c r="BM11" s="42" t="e">
        <f t="shared" si="20"/>
        <v>#DIV/0!</v>
      </c>
      <c r="BN11" s="42"/>
      <c r="BO11" s="42">
        <f t="shared" si="21"/>
        <v>0</v>
      </c>
      <c r="BP11" s="42">
        <f t="shared" si="22"/>
        <v>0</v>
      </c>
      <c r="BQ11" s="42">
        <f t="shared" si="23"/>
        <v>0</v>
      </c>
      <c r="BR11" s="42">
        <f t="shared" si="24"/>
        <v>0</v>
      </c>
      <c r="BS11" s="42">
        <f t="shared" si="25"/>
        <v>0</v>
      </c>
      <c r="BT11" s="42">
        <f t="shared" si="26"/>
        <v>0</v>
      </c>
      <c r="BU11" s="42">
        <f t="shared" si="27"/>
        <v>0</v>
      </c>
      <c r="BV11" s="42">
        <f t="shared" si="28"/>
        <v>0</v>
      </c>
      <c r="BW11" s="42">
        <f t="shared" si="29"/>
        <v>0</v>
      </c>
      <c r="BX11" s="43">
        <f t="shared" si="47"/>
        <v>0</v>
      </c>
      <c r="BY11" s="42" t="str">
        <f t="shared" si="48"/>
        <v/>
      </c>
      <c r="BZ11" s="42" t="str">
        <f t="shared" si="49"/>
        <v/>
      </c>
      <c r="CA11" s="42" t="str">
        <f t="shared" si="50"/>
        <v/>
      </c>
      <c r="CB11" s="42" t="str">
        <f t="shared" si="51"/>
        <v/>
      </c>
      <c r="CC11" s="42" t="str">
        <f t="shared" si="52"/>
        <v/>
      </c>
      <c r="CD11" s="42" t="str">
        <f t="shared" si="53"/>
        <v/>
      </c>
      <c r="CE11" s="42" t="str">
        <f t="shared" si="54"/>
        <v/>
      </c>
      <c r="CF11" s="42" t="str">
        <f t="shared" si="55"/>
        <v/>
      </c>
      <c r="CG11" s="42" t="str">
        <f t="shared" si="56"/>
        <v/>
      </c>
      <c r="CH11" s="43">
        <f t="shared" si="57"/>
        <v>0</v>
      </c>
    </row>
    <row r="12" spans="1:86">
      <c r="B12" s="283"/>
      <c r="C12" s="284"/>
      <c r="D12" s="51"/>
      <c r="E12" s="51"/>
      <c r="F12" s="119" t="str">
        <f t="shared" si="31"/>
        <v/>
      </c>
      <c r="G12" s="47"/>
      <c r="H12" s="47"/>
      <c r="I12" s="47"/>
      <c r="J12" s="47"/>
      <c r="K12" s="47"/>
      <c r="L12" s="47"/>
      <c r="M12" s="47"/>
      <c r="N12" s="47"/>
      <c r="O12" s="47"/>
      <c r="P12" s="47"/>
      <c r="Q12" s="47"/>
      <c r="R12" s="47"/>
      <c r="T12" s="1" t="s">
        <v>202</v>
      </c>
      <c r="V12" s="11" t="str">
        <f t="shared" si="32"/>
        <v/>
      </c>
      <c r="W12" s="11" t="str">
        <f t="shared" si="33"/>
        <v/>
      </c>
      <c r="X12" s="11" t="str">
        <f t="shared" si="34"/>
        <v/>
      </c>
      <c r="Y12" s="11" t="str">
        <f t="shared" si="35"/>
        <v/>
      </c>
      <c r="Z12" s="11" t="str">
        <f t="shared" si="36"/>
        <v/>
      </c>
      <c r="AA12" s="11" t="str">
        <f t="shared" si="37"/>
        <v/>
      </c>
      <c r="AB12" s="11" t="str">
        <f t="shared" si="38"/>
        <v/>
      </c>
      <c r="AC12" s="11" t="str">
        <f t="shared" si="39"/>
        <v/>
      </c>
      <c r="AD12" s="11" t="str">
        <f t="shared" si="40"/>
        <v/>
      </c>
      <c r="AE12" s="11" t="str">
        <f t="shared" si="41"/>
        <v/>
      </c>
      <c r="AF12" s="11" t="str">
        <f t="shared" si="42"/>
        <v/>
      </c>
      <c r="AG12" s="11" t="str">
        <f t="shared" si="43"/>
        <v/>
      </c>
      <c r="AI12" s="41" t="str">
        <f t="shared" si="2"/>
        <v/>
      </c>
      <c r="AJ12" s="52"/>
      <c r="AK12" s="52"/>
      <c r="AL12" s="52"/>
      <c r="AM12" s="52"/>
      <c r="AN12" s="52"/>
      <c r="AO12" s="52"/>
      <c r="AP12" s="52"/>
      <c r="AQ12" s="52"/>
      <c r="AR12" s="52"/>
      <c r="AS12" s="42"/>
      <c r="AT12" s="123"/>
      <c r="AU12" s="42">
        <f t="shared" si="3"/>
        <v>0</v>
      </c>
      <c r="AV12" s="42">
        <f t="shared" si="4"/>
        <v>0</v>
      </c>
      <c r="AW12" s="42">
        <f t="shared" si="5"/>
        <v>0</v>
      </c>
      <c r="AX12" s="42">
        <f t="shared" si="6"/>
        <v>0</v>
      </c>
      <c r="AY12" s="42">
        <f t="shared" si="7"/>
        <v>0</v>
      </c>
      <c r="AZ12" s="42">
        <f t="shared" si="8"/>
        <v>0</v>
      </c>
      <c r="BA12" s="42">
        <f t="shared" si="9"/>
        <v>0</v>
      </c>
      <c r="BB12" s="42">
        <f t="shared" si="10"/>
        <v>0</v>
      </c>
      <c r="BC12" s="42">
        <f t="shared" si="11"/>
        <v>0</v>
      </c>
      <c r="BD12" s="42">
        <f t="shared" si="45"/>
        <v>0</v>
      </c>
      <c r="BE12" s="42" t="e">
        <f t="shared" si="12"/>
        <v>#DIV/0!</v>
      </c>
      <c r="BF12" s="42" t="e">
        <f t="shared" si="13"/>
        <v>#DIV/0!</v>
      </c>
      <c r="BG12" s="42" t="e">
        <f t="shared" si="14"/>
        <v>#DIV/0!</v>
      </c>
      <c r="BH12" s="42" t="e">
        <f t="shared" si="15"/>
        <v>#DIV/0!</v>
      </c>
      <c r="BI12" s="42" t="e">
        <f t="shared" si="16"/>
        <v>#DIV/0!</v>
      </c>
      <c r="BJ12" s="42" t="e">
        <f t="shared" si="17"/>
        <v>#DIV/0!</v>
      </c>
      <c r="BK12" s="42" t="e">
        <f t="shared" si="18"/>
        <v>#DIV/0!</v>
      </c>
      <c r="BL12" s="42" t="e">
        <f t="shared" si="19"/>
        <v>#DIV/0!</v>
      </c>
      <c r="BM12" s="42" t="e">
        <f t="shared" si="20"/>
        <v>#DIV/0!</v>
      </c>
      <c r="BN12" s="42"/>
      <c r="BO12" s="42">
        <f t="shared" si="21"/>
        <v>0</v>
      </c>
      <c r="BP12" s="42">
        <f t="shared" si="22"/>
        <v>0</v>
      </c>
      <c r="BQ12" s="42">
        <f t="shared" si="23"/>
        <v>0</v>
      </c>
      <c r="BR12" s="42">
        <f t="shared" si="24"/>
        <v>0</v>
      </c>
      <c r="BS12" s="42">
        <f t="shared" si="25"/>
        <v>0</v>
      </c>
      <c r="BT12" s="42">
        <f t="shared" si="26"/>
        <v>0</v>
      </c>
      <c r="BU12" s="42">
        <f t="shared" si="27"/>
        <v>0</v>
      </c>
      <c r="BV12" s="42">
        <f t="shared" si="28"/>
        <v>0</v>
      </c>
      <c r="BW12" s="42">
        <f t="shared" si="29"/>
        <v>0</v>
      </c>
      <c r="BX12" s="43">
        <f t="shared" si="47"/>
        <v>0</v>
      </c>
      <c r="BY12" s="42" t="str">
        <f t="shared" si="48"/>
        <v/>
      </c>
      <c r="BZ12" s="42" t="str">
        <f t="shared" si="49"/>
        <v/>
      </c>
      <c r="CA12" s="42" t="str">
        <f t="shared" si="50"/>
        <v/>
      </c>
      <c r="CB12" s="42" t="str">
        <f t="shared" si="51"/>
        <v/>
      </c>
      <c r="CC12" s="42" t="str">
        <f t="shared" si="52"/>
        <v/>
      </c>
      <c r="CD12" s="42" t="str">
        <f t="shared" si="53"/>
        <v/>
      </c>
      <c r="CE12" s="42" t="str">
        <f t="shared" si="54"/>
        <v/>
      </c>
      <c r="CF12" s="42" t="str">
        <f t="shared" si="55"/>
        <v/>
      </c>
      <c r="CG12" s="42" t="str">
        <f t="shared" si="56"/>
        <v/>
      </c>
      <c r="CH12" s="43">
        <f t="shared" si="57"/>
        <v>0</v>
      </c>
    </row>
    <row r="13" spans="1:86">
      <c r="B13" s="283"/>
      <c r="C13" s="284"/>
      <c r="D13" s="51"/>
      <c r="E13" s="51"/>
      <c r="F13" s="119" t="str">
        <f t="shared" si="31"/>
        <v/>
      </c>
      <c r="G13" s="47"/>
      <c r="H13" s="47"/>
      <c r="I13" s="47"/>
      <c r="J13" s="47"/>
      <c r="K13" s="47"/>
      <c r="L13" s="47"/>
      <c r="M13" s="47"/>
      <c r="N13" s="47"/>
      <c r="O13" s="47"/>
      <c r="P13" s="47"/>
      <c r="Q13" s="47"/>
      <c r="R13" s="47"/>
      <c r="V13" s="11" t="str">
        <f t="shared" si="32"/>
        <v/>
      </c>
      <c r="W13" s="11" t="str">
        <f t="shared" si="33"/>
        <v/>
      </c>
      <c r="X13" s="11" t="str">
        <f t="shared" si="34"/>
        <v/>
      </c>
      <c r="Y13" s="11" t="str">
        <f t="shared" si="35"/>
        <v/>
      </c>
      <c r="Z13" s="11" t="str">
        <f t="shared" si="36"/>
        <v/>
      </c>
      <c r="AA13" s="11" t="str">
        <f t="shared" si="37"/>
        <v/>
      </c>
      <c r="AB13" s="11" t="str">
        <f t="shared" si="38"/>
        <v/>
      </c>
      <c r="AC13" s="11" t="str">
        <f t="shared" si="39"/>
        <v/>
      </c>
      <c r="AD13" s="11" t="str">
        <f t="shared" si="40"/>
        <v/>
      </c>
      <c r="AE13" s="11" t="str">
        <f t="shared" si="41"/>
        <v/>
      </c>
      <c r="AF13" s="11" t="str">
        <f t="shared" si="42"/>
        <v/>
      </c>
      <c r="AG13" s="11" t="str">
        <f t="shared" si="43"/>
        <v/>
      </c>
      <c r="AI13" s="41" t="str">
        <f t="shared" si="2"/>
        <v/>
      </c>
      <c r="AJ13" s="52"/>
      <c r="AK13" s="52"/>
      <c r="AL13" s="52"/>
      <c r="AM13" s="52"/>
      <c r="AN13" s="52"/>
      <c r="AO13" s="52"/>
      <c r="AP13" s="52"/>
      <c r="AQ13" s="52"/>
      <c r="AR13" s="52"/>
      <c r="AS13" s="42"/>
      <c r="AT13" s="123"/>
      <c r="AU13" s="42">
        <f t="shared" si="3"/>
        <v>0</v>
      </c>
      <c r="AV13" s="42">
        <f t="shared" si="4"/>
        <v>0</v>
      </c>
      <c r="AW13" s="42">
        <f t="shared" si="5"/>
        <v>0</v>
      </c>
      <c r="AX13" s="42">
        <f t="shared" si="6"/>
        <v>0</v>
      </c>
      <c r="AY13" s="42">
        <f t="shared" si="7"/>
        <v>0</v>
      </c>
      <c r="AZ13" s="42">
        <f t="shared" si="8"/>
        <v>0</v>
      </c>
      <c r="BA13" s="42">
        <f t="shared" si="9"/>
        <v>0</v>
      </c>
      <c r="BB13" s="42">
        <f t="shared" si="10"/>
        <v>0</v>
      </c>
      <c r="BC13" s="42">
        <f t="shared" si="11"/>
        <v>0</v>
      </c>
      <c r="BD13" s="42">
        <f t="shared" si="45"/>
        <v>0</v>
      </c>
      <c r="BE13" s="42" t="e">
        <f t="shared" si="12"/>
        <v>#DIV/0!</v>
      </c>
      <c r="BF13" s="42" t="e">
        <f t="shared" si="13"/>
        <v>#DIV/0!</v>
      </c>
      <c r="BG13" s="42" t="e">
        <f t="shared" si="14"/>
        <v>#DIV/0!</v>
      </c>
      <c r="BH13" s="42" t="e">
        <f t="shared" si="15"/>
        <v>#DIV/0!</v>
      </c>
      <c r="BI13" s="42" t="e">
        <f t="shared" si="16"/>
        <v>#DIV/0!</v>
      </c>
      <c r="BJ13" s="42" t="e">
        <f t="shared" si="17"/>
        <v>#DIV/0!</v>
      </c>
      <c r="BK13" s="42" t="e">
        <f t="shared" si="18"/>
        <v>#DIV/0!</v>
      </c>
      <c r="BL13" s="42" t="e">
        <f t="shared" si="19"/>
        <v>#DIV/0!</v>
      </c>
      <c r="BM13" s="42" t="e">
        <f t="shared" si="20"/>
        <v>#DIV/0!</v>
      </c>
      <c r="BN13" s="42"/>
      <c r="BO13" s="42">
        <f t="shared" si="21"/>
        <v>0</v>
      </c>
      <c r="BP13" s="42">
        <f t="shared" si="22"/>
        <v>0</v>
      </c>
      <c r="BQ13" s="42">
        <f t="shared" si="23"/>
        <v>0</v>
      </c>
      <c r="BR13" s="42">
        <f t="shared" si="24"/>
        <v>0</v>
      </c>
      <c r="BS13" s="42">
        <f t="shared" si="25"/>
        <v>0</v>
      </c>
      <c r="BT13" s="42">
        <f t="shared" si="26"/>
        <v>0</v>
      </c>
      <c r="BU13" s="42">
        <f t="shared" si="27"/>
        <v>0</v>
      </c>
      <c r="BV13" s="42">
        <f t="shared" si="28"/>
        <v>0</v>
      </c>
      <c r="BW13" s="42">
        <f t="shared" si="29"/>
        <v>0</v>
      </c>
      <c r="BX13" s="43">
        <f t="shared" si="47"/>
        <v>0</v>
      </c>
      <c r="BY13" s="42" t="str">
        <f t="shared" si="48"/>
        <v/>
      </c>
      <c r="BZ13" s="42" t="str">
        <f t="shared" si="49"/>
        <v/>
      </c>
      <c r="CA13" s="42" t="str">
        <f t="shared" si="50"/>
        <v/>
      </c>
      <c r="CB13" s="42" t="str">
        <f t="shared" si="51"/>
        <v/>
      </c>
      <c r="CC13" s="42" t="str">
        <f t="shared" si="52"/>
        <v/>
      </c>
      <c r="CD13" s="42" t="str">
        <f t="shared" si="53"/>
        <v/>
      </c>
      <c r="CE13" s="42" t="str">
        <f t="shared" si="54"/>
        <v/>
      </c>
      <c r="CF13" s="42" t="str">
        <f t="shared" si="55"/>
        <v/>
      </c>
      <c r="CG13" s="42" t="str">
        <f t="shared" si="56"/>
        <v/>
      </c>
      <c r="CH13" s="43">
        <f t="shared" si="57"/>
        <v>0</v>
      </c>
    </row>
    <row r="14" spans="1:86">
      <c r="B14" s="283"/>
      <c r="C14" s="284"/>
      <c r="D14" s="51"/>
      <c r="E14" s="51"/>
      <c r="F14" s="119" t="str">
        <f t="shared" si="31"/>
        <v/>
      </c>
      <c r="G14" s="47"/>
      <c r="H14" s="47"/>
      <c r="I14" s="47"/>
      <c r="J14" s="47"/>
      <c r="K14" s="47"/>
      <c r="L14" s="47"/>
      <c r="M14" s="47"/>
      <c r="N14" s="47"/>
      <c r="O14" s="47"/>
      <c r="P14" s="47"/>
      <c r="Q14" s="47"/>
      <c r="R14" s="47"/>
      <c r="V14" s="11" t="str">
        <f t="shared" si="32"/>
        <v/>
      </c>
      <c r="W14" s="11" t="str">
        <f t="shared" si="33"/>
        <v/>
      </c>
      <c r="X14" s="11" t="str">
        <f t="shared" si="34"/>
        <v/>
      </c>
      <c r="Y14" s="11" t="str">
        <f t="shared" si="35"/>
        <v/>
      </c>
      <c r="Z14" s="11" t="str">
        <f t="shared" si="36"/>
        <v/>
      </c>
      <c r="AA14" s="11" t="str">
        <f t="shared" si="37"/>
        <v/>
      </c>
      <c r="AB14" s="11" t="str">
        <f t="shared" si="38"/>
        <v/>
      </c>
      <c r="AC14" s="11" t="str">
        <f t="shared" si="39"/>
        <v/>
      </c>
      <c r="AD14" s="11" t="str">
        <f t="shared" si="40"/>
        <v/>
      </c>
      <c r="AE14" s="11" t="str">
        <f t="shared" si="41"/>
        <v/>
      </c>
      <c r="AF14" s="11" t="str">
        <f t="shared" si="42"/>
        <v/>
      </c>
      <c r="AG14" s="11" t="str">
        <f t="shared" si="43"/>
        <v/>
      </c>
      <c r="AI14" s="41" t="str">
        <f t="shared" si="2"/>
        <v/>
      </c>
      <c r="AJ14" s="52"/>
      <c r="AK14" s="52"/>
      <c r="AL14" s="52"/>
      <c r="AM14" s="52"/>
      <c r="AN14" s="52"/>
      <c r="AO14" s="52"/>
      <c r="AP14" s="52"/>
      <c r="AQ14" s="52"/>
      <c r="AR14" s="52"/>
      <c r="AS14" s="42"/>
      <c r="AT14" s="123"/>
      <c r="AU14" s="42">
        <f t="shared" si="3"/>
        <v>0</v>
      </c>
      <c r="AV14" s="42">
        <f t="shared" si="4"/>
        <v>0</v>
      </c>
      <c r="AW14" s="42">
        <f t="shared" si="5"/>
        <v>0</v>
      </c>
      <c r="AX14" s="42">
        <f t="shared" si="6"/>
        <v>0</v>
      </c>
      <c r="AY14" s="42">
        <f t="shared" si="7"/>
        <v>0</v>
      </c>
      <c r="AZ14" s="42">
        <f t="shared" si="8"/>
        <v>0</v>
      </c>
      <c r="BA14" s="42">
        <f t="shared" si="9"/>
        <v>0</v>
      </c>
      <c r="BB14" s="42">
        <f t="shared" si="10"/>
        <v>0</v>
      </c>
      <c r="BC14" s="42">
        <f t="shared" si="11"/>
        <v>0</v>
      </c>
      <c r="BD14" s="42">
        <f t="shared" si="45"/>
        <v>0</v>
      </c>
      <c r="BE14" s="42" t="e">
        <f t="shared" si="12"/>
        <v>#DIV/0!</v>
      </c>
      <c r="BF14" s="42" t="e">
        <f t="shared" si="13"/>
        <v>#DIV/0!</v>
      </c>
      <c r="BG14" s="42" t="e">
        <f t="shared" si="14"/>
        <v>#DIV/0!</v>
      </c>
      <c r="BH14" s="42" t="e">
        <f t="shared" si="15"/>
        <v>#DIV/0!</v>
      </c>
      <c r="BI14" s="42" t="e">
        <f t="shared" si="16"/>
        <v>#DIV/0!</v>
      </c>
      <c r="BJ14" s="42" t="e">
        <f t="shared" si="17"/>
        <v>#DIV/0!</v>
      </c>
      <c r="BK14" s="42" t="e">
        <f t="shared" si="18"/>
        <v>#DIV/0!</v>
      </c>
      <c r="BL14" s="42" t="e">
        <f t="shared" si="19"/>
        <v>#DIV/0!</v>
      </c>
      <c r="BM14" s="42" t="e">
        <f t="shared" si="20"/>
        <v>#DIV/0!</v>
      </c>
      <c r="BN14" s="42"/>
      <c r="BO14" s="42">
        <f t="shared" si="21"/>
        <v>0</v>
      </c>
      <c r="BP14" s="42">
        <f t="shared" si="22"/>
        <v>0</v>
      </c>
      <c r="BQ14" s="42">
        <f t="shared" si="23"/>
        <v>0</v>
      </c>
      <c r="BR14" s="42">
        <f t="shared" si="24"/>
        <v>0</v>
      </c>
      <c r="BS14" s="42">
        <f t="shared" si="25"/>
        <v>0</v>
      </c>
      <c r="BT14" s="42">
        <f t="shared" si="26"/>
        <v>0</v>
      </c>
      <c r="BU14" s="42">
        <f t="shared" si="27"/>
        <v>0</v>
      </c>
      <c r="BV14" s="42">
        <f t="shared" si="28"/>
        <v>0</v>
      </c>
      <c r="BW14" s="42">
        <f t="shared" si="29"/>
        <v>0</v>
      </c>
      <c r="BX14" s="43">
        <f t="shared" si="47"/>
        <v>0</v>
      </c>
      <c r="BY14" s="42" t="str">
        <f t="shared" si="48"/>
        <v/>
      </c>
      <c r="BZ14" s="42" t="str">
        <f t="shared" si="49"/>
        <v/>
      </c>
      <c r="CA14" s="42" t="str">
        <f t="shared" si="50"/>
        <v/>
      </c>
      <c r="CB14" s="42" t="str">
        <f t="shared" si="51"/>
        <v/>
      </c>
      <c r="CC14" s="42" t="str">
        <f t="shared" si="52"/>
        <v/>
      </c>
      <c r="CD14" s="42" t="str">
        <f t="shared" si="53"/>
        <v/>
      </c>
      <c r="CE14" s="42" t="str">
        <f t="shared" si="54"/>
        <v/>
      </c>
      <c r="CF14" s="42" t="str">
        <f t="shared" si="55"/>
        <v/>
      </c>
      <c r="CG14" s="42" t="str">
        <f t="shared" si="56"/>
        <v/>
      </c>
      <c r="CH14" s="43">
        <f t="shared" si="57"/>
        <v>0</v>
      </c>
    </row>
    <row r="15" spans="1:86">
      <c r="B15" s="283"/>
      <c r="C15" s="284"/>
      <c r="D15" s="51"/>
      <c r="E15" s="51"/>
      <c r="F15" s="119" t="str">
        <f t="shared" si="31"/>
        <v/>
      </c>
      <c r="G15" s="47"/>
      <c r="H15" s="47"/>
      <c r="I15" s="47"/>
      <c r="J15" s="47"/>
      <c r="K15" s="47"/>
      <c r="L15" s="47"/>
      <c r="M15" s="47"/>
      <c r="N15" s="47"/>
      <c r="O15" s="47"/>
      <c r="P15" s="47"/>
      <c r="Q15" s="47"/>
      <c r="R15" s="47"/>
      <c r="V15" s="11" t="str">
        <f t="shared" si="32"/>
        <v/>
      </c>
      <c r="W15" s="11" t="str">
        <f t="shared" si="33"/>
        <v/>
      </c>
      <c r="X15" s="11" t="str">
        <f t="shared" si="34"/>
        <v/>
      </c>
      <c r="Y15" s="11" t="str">
        <f t="shared" si="35"/>
        <v/>
      </c>
      <c r="Z15" s="11" t="str">
        <f t="shared" si="36"/>
        <v/>
      </c>
      <c r="AA15" s="11" t="str">
        <f t="shared" si="37"/>
        <v/>
      </c>
      <c r="AB15" s="11" t="str">
        <f t="shared" si="38"/>
        <v/>
      </c>
      <c r="AC15" s="11" t="str">
        <f t="shared" si="39"/>
        <v/>
      </c>
      <c r="AD15" s="11" t="str">
        <f t="shared" si="40"/>
        <v/>
      </c>
      <c r="AE15" s="11" t="str">
        <f t="shared" si="41"/>
        <v/>
      </c>
      <c r="AF15" s="11" t="str">
        <f t="shared" si="42"/>
        <v/>
      </c>
      <c r="AG15" s="11" t="str">
        <f t="shared" si="43"/>
        <v/>
      </c>
      <c r="AI15" s="41" t="str">
        <f t="shared" si="2"/>
        <v/>
      </c>
      <c r="AJ15" s="52"/>
      <c r="AK15" s="52"/>
      <c r="AL15" s="52"/>
      <c r="AM15" s="52"/>
      <c r="AN15" s="52"/>
      <c r="AO15" s="52"/>
      <c r="AP15" s="52"/>
      <c r="AQ15" s="52"/>
      <c r="AR15" s="52"/>
      <c r="AS15" s="42"/>
      <c r="AT15" s="123"/>
      <c r="AU15" s="42">
        <f t="shared" si="3"/>
        <v>0</v>
      </c>
      <c r="AV15" s="42">
        <f t="shared" si="4"/>
        <v>0</v>
      </c>
      <c r="AW15" s="42">
        <f t="shared" si="5"/>
        <v>0</v>
      </c>
      <c r="AX15" s="42">
        <f t="shared" si="6"/>
        <v>0</v>
      </c>
      <c r="AY15" s="42">
        <f t="shared" si="7"/>
        <v>0</v>
      </c>
      <c r="AZ15" s="42">
        <f t="shared" si="8"/>
        <v>0</v>
      </c>
      <c r="BA15" s="42">
        <f t="shared" si="9"/>
        <v>0</v>
      </c>
      <c r="BB15" s="42">
        <f t="shared" si="10"/>
        <v>0</v>
      </c>
      <c r="BC15" s="42">
        <f t="shared" si="11"/>
        <v>0</v>
      </c>
      <c r="BD15" s="42">
        <f t="shared" si="45"/>
        <v>0</v>
      </c>
      <c r="BE15" s="42" t="e">
        <f t="shared" si="12"/>
        <v>#DIV/0!</v>
      </c>
      <c r="BF15" s="42" t="e">
        <f t="shared" si="13"/>
        <v>#DIV/0!</v>
      </c>
      <c r="BG15" s="42" t="e">
        <f t="shared" si="14"/>
        <v>#DIV/0!</v>
      </c>
      <c r="BH15" s="42" t="e">
        <f t="shared" si="15"/>
        <v>#DIV/0!</v>
      </c>
      <c r="BI15" s="42" t="e">
        <f t="shared" si="16"/>
        <v>#DIV/0!</v>
      </c>
      <c r="BJ15" s="42" t="e">
        <f t="shared" si="17"/>
        <v>#DIV/0!</v>
      </c>
      <c r="BK15" s="42" t="e">
        <f t="shared" si="18"/>
        <v>#DIV/0!</v>
      </c>
      <c r="BL15" s="42" t="e">
        <f t="shared" si="19"/>
        <v>#DIV/0!</v>
      </c>
      <c r="BM15" s="42" t="e">
        <f t="shared" si="20"/>
        <v>#DIV/0!</v>
      </c>
      <c r="BN15" s="42"/>
      <c r="BO15" s="42">
        <f t="shared" si="21"/>
        <v>0</v>
      </c>
      <c r="BP15" s="42">
        <f t="shared" si="22"/>
        <v>0</v>
      </c>
      <c r="BQ15" s="42">
        <f t="shared" si="23"/>
        <v>0</v>
      </c>
      <c r="BR15" s="42">
        <f t="shared" si="24"/>
        <v>0</v>
      </c>
      <c r="BS15" s="42">
        <f t="shared" si="25"/>
        <v>0</v>
      </c>
      <c r="BT15" s="42">
        <f t="shared" si="26"/>
        <v>0</v>
      </c>
      <c r="BU15" s="42">
        <f t="shared" si="27"/>
        <v>0</v>
      </c>
      <c r="BV15" s="42">
        <f t="shared" si="28"/>
        <v>0</v>
      </c>
      <c r="BW15" s="42">
        <f t="shared" si="29"/>
        <v>0</v>
      </c>
      <c r="BX15" s="43">
        <f t="shared" si="47"/>
        <v>0</v>
      </c>
      <c r="BY15" s="42" t="str">
        <f t="shared" si="48"/>
        <v/>
      </c>
      <c r="BZ15" s="42" t="str">
        <f t="shared" si="49"/>
        <v/>
      </c>
      <c r="CA15" s="42" t="str">
        <f t="shared" si="50"/>
        <v/>
      </c>
      <c r="CB15" s="42" t="str">
        <f t="shared" si="51"/>
        <v/>
      </c>
      <c r="CC15" s="42" t="str">
        <f t="shared" si="52"/>
        <v/>
      </c>
      <c r="CD15" s="42" t="str">
        <f t="shared" si="53"/>
        <v/>
      </c>
      <c r="CE15" s="42" t="str">
        <f t="shared" si="54"/>
        <v/>
      </c>
      <c r="CF15" s="42" t="str">
        <f t="shared" si="55"/>
        <v/>
      </c>
      <c r="CG15" s="42" t="str">
        <f t="shared" si="56"/>
        <v/>
      </c>
      <c r="CH15" s="43">
        <f t="shared" si="57"/>
        <v>0</v>
      </c>
    </row>
    <row r="16" spans="1:86">
      <c r="B16" s="283"/>
      <c r="C16" s="284"/>
      <c r="D16" s="51"/>
      <c r="E16" s="51"/>
      <c r="F16" s="119" t="str">
        <f t="shared" si="31"/>
        <v/>
      </c>
      <c r="G16" s="47"/>
      <c r="H16" s="47"/>
      <c r="I16" s="47"/>
      <c r="J16" s="47"/>
      <c r="K16" s="47"/>
      <c r="L16" s="47"/>
      <c r="M16" s="47"/>
      <c r="N16" s="47"/>
      <c r="O16" s="47"/>
      <c r="P16" s="47"/>
      <c r="Q16" s="47"/>
      <c r="R16" s="47"/>
      <c r="V16" s="11" t="str">
        <f t="shared" si="32"/>
        <v/>
      </c>
      <c r="W16" s="11" t="str">
        <f t="shared" si="33"/>
        <v/>
      </c>
      <c r="X16" s="11" t="str">
        <f t="shared" si="34"/>
        <v/>
      </c>
      <c r="Y16" s="11" t="str">
        <f t="shared" si="35"/>
        <v/>
      </c>
      <c r="Z16" s="11" t="str">
        <f t="shared" si="36"/>
        <v/>
      </c>
      <c r="AA16" s="11" t="str">
        <f t="shared" si="37"/>
        <v/>
      </c>
      <c r="AB16" s="11" t="str">
        <f t="shared" si="38"/>
        <v/>
      </c>
      <c r="AC16" s="11" t="str">
        <f t="shared" si="39"/>
        <v/>
      </c>
      <c r="AD16" s="11" t="str">
        <f t="shared" si="40"/>
        <v/>
      </c>
      <c r="AE16" s="11" t="str">
        <f t="shared" si="41"/>
        <v/>
      </c>
      <c r="AF16" s="11" t="str">
        <f t="shared" si="42"/>
        <v/>
      </c>
      <c r="AG16" s="11" t="str">
        <f t="shared" si="43"/>
        <v/>
      </c>
      <c r="AI16" s="41" t="str">
        <f t="shared" si="2"/>
        <v/>
      </c>
      <c r="AJ16" s="52"/>
      <c r="AK16" s="52"/>
      <c r="AL16" s="52"/>
      <c r="AM16" s="52"/>
      <c r="AN16" s="52"/>
      <c r="AO16" s="52"/>
      <c r="AP16" s="52"/>
      <c r="AQ16" s="52"/>
      <c r="AR16" s="52"/>
      <c r="AS16" s="42"/>
      <c r="AT16" s="123"/>
      <c r="AU16" s="42">
        <f t="shared" si="3"/>
        <v>0</v>
      </c>
      <c r="AV16" s="42">
        <f t="shared" si="4"/>
        <v>0</v>
      </c>
      <c r="AW16" s="42">
        <f t="shared" si="5"/>
        <v>0</v>
      </c>
      <c r="AX16" s="42">
        <f t="shared" si="6"/>
        <v>0</v>
      </c>
      <c r="AY16" s="42">
        <f t="shared" si="7"/>
        <v>0</v>
      </c>
      <c r="AZ16" s="42">
        <f t="shared" si="8"/>
        <v>0</v>
      </c>
      <c r="BA16" s="42">
        <f t="shared" si="9"/>
        <v>0</v>
      </c>
      <c r="BB16" s="42">
        <f t="shared" si="10"/>
        <v>0</v>
      </c>
      <c r="BC16" s="42">
        <f t="shared" si="11"/>
        <v>0</v>
      </c>
      <c r="BD16" s="42">
        <f t="shared" si="45"/>
        <v>0</v>
      </c>
      <c r="BE16" s="42" t="e">
        <f t="shared" si="12"/>
        <v>#DIV/0!</v>
      </c>
      <c r="BF16" s="42" t="e">
        <f t="shared" si="13"/>
        <v>#DIV/0!</v>
      </c>
      <c r="BG16" s="42" t="e">
        <f t="shared" si="14"/>
        <v>#DIV/0!</v>
      </c>
      <c r="BH16" s="42" t="e">
        <f t="shared" si="15"/>
        <v>#DIV/0!</v>
      </c>
      <c r="BI16" s="42" t="e">
        <f t="shared" si="16"/>
        <v>#DIV/0!</v>
      </c>
      <c r="BJ16" s="42" t="e">
        <f t="shared" si="17"/>
        <v>#DIV/0!</v>
      </c>
      <c r="BK16" s="42" t="e">
        <f t="shared" si="18"/>
        <v>#DIV/0!</v>
      </c>
      <c r="BL16" s="42" t="e">
        <f t="shared" si="19"/>
        <v>#DIV/0!</v>
      </c>
      <c r="BM16" s="42" t="e">
        <f t="shared" si="20"/>
        <v>#DIV/0!</v>
      </c>
      <c r="BN16" s="42"/>
      <c r="BO16" s="42">
        <f t="shared" si="21"/>
        <v>0</v>
      </c>
      <c r="BP16" s="42">
        <f t="shared" si="22"/>
        <v>0</v>
      </c>
      <c r="BQ16" s="42">
        <f t="shared" si="23"/>
        <v>0</v>
      </c>
      <c r="BR16" s="42">
        <f t="shared" si="24"/>
        <v>0</v>
      </c>
      <c r="BS16" s="42">
        <f t="shared" si="25"/>
        <v>0</v>
      </c>
      <c r="BT16" s="42">
        <f t="shared" si="26"/>
        <v>0</v>
      </c>
      <c r="BU16" s="42">
        <f t="shared" si="27"/>
        <v>0</v>
      </c>
      <c r="BV16" s="42">
        <f t="shared" si="28"/>
        <v>0</v>
      </c>
      <c r="BW16" s="42">
        <f t="shared" si="29"/>
        <v>0</v>
      </c>
      <c r="BX16" s="43">
        <f t="shared" si="47"/>
        <v>0</v>
      </c>
      <c r="BY16" s="42" t="str">
        <f t="shared" si="48"/>
        <v/>
      </c>
      <c r="BZ16" s="42" t="str">
        <f t="shared" si="49"/>
        <v/>
      </c>
      <c r="CA16" s="42" t="str">
        <f t="shared" si="50"/>
        <v/>
      </c>
      <c r="CB16" s="42" t="str">
        <f t="shared" si="51"/>
        <v/>
      </c>
      <c r="CC16" s="42" t="str">
        <f t="shared" si="52"/>
        <v/>
      </c>
      <c r="CD16" s="42" t="str">
        <f t="shared" si="53"/>
        <v/>
      </c>
      <c r="CE16" s="42" t="str">
        <f t="shared" si="54"/>
        <v/>
      </c>
      <c r="CF16" s="42" t="str">
        <f t="shared" si="55"/>
        <v/>
      </c>
      <c r="CG16" s="42" t="str">
        <f t="shared" si="56"/>
        <v/>
      </c>
      <c r="CH16" s="43">
        <f t="shared" si="57"/>
        <v>0</v>
      </c>
    </row>
    <row r="17" spans="2:86">
      <c r="B17" s="283"/>
      <c r="C17" s="284"/>
      <c r="D17" s="51"/>
      <c r="E17" s="51"/>
      <c r="F17" s="119" t="str">
        <f t="shared" si="31"/>
        <v/>
      </c>
      <c r="G17" s="47"/>
      <c r="H17" s="47"/>
      <c r="I17" s="47"/>
      <c r="J17" s="47"/>
      <c r="K17" s="47"/>
      <c r="L17" s="47"/>
      <c r="M17" s="47"/>
      <c r="N17" s="47"/>
      <c r="O17" s="47"/>
      <c r="P17" s="47"/>
      <c r="Q17" s="47"/>
      <c r="R17" s="47"/>
      <c r="V17" s="11" t="str">
        <f t="shared" si="32"/>
        <v/>
      </c>
      <c r="W17" s="11" t="str">
        <f t="shared" si="33"/>
        <v/>
      </c>
      <c r="X17" s="11" t="str">
        <f t="shared" si="34"/>
        <v/>
      </c>
      <c r="Y17" s="11" t="str">
        <f t="shared" si="35"/>
        <v/>
      </c>
      <c r="Z17" s="11" t="str">
        <f t="shared" si="36"/>
        <v/>
      </c>
      <c r="AA17" s="11" t="str">
        <f t="shared" si="37"/>
        <v/>
      </c>
      <c r="AB17" s="11" t="str">
        <f t="shared" si="38"/>
        <v/>
      </c>
      <c r="AC17" s="11" t="str">
        <f t="shared" si="39"/>
        <v/>
      </c>
      <c r="AD17" s="11" t="str">
        <f t="shared" si="40"/>
        <v/>
      </c>
      <c r="AE17" s="11" t="str">
        <f t="shared" si="41"/>
        <v/>
      </c>
      <c r="AF17" s="11" t="str">
        <f t="shared" si="42"/>
        <v/>
      </c>
      <c r="AG17" s="11" t="str">
        <f t="shared" si="43"/>
        <v/>
      </c>
      <c r="AI17" s="41" t="str">
        <f t="shared" si="2"/>
        <v/>
      </c>
      <c r="AJ17" s="52"/>
      <c r="AK17" s="52"/>
      <c r="AL17" s="52"/>
      <c r="AM17" s="52"/>
      <c r="AN17" s="52"/>
      <c r="AO17" s="52"/>
      <c r="AP17" s="52"/>
      <c r="AQ17" s="52"/>
      <c r="AR17" s="52"/>
      <c r="AS17" s="42"/>
      <c r="AT17" s="123"/>
      <c r="AU17" s="42">
        <f t="shared" si="3"/>
        <v>0</v>
      </c>
      <c r="AV17" s="42">
        <f t="shared" si="4"/>
        <v>0</v>
      </c>
      <c r="AW17" s="42">
        <f t="shared" si="5"/>
        <v>0</v>
      </c>
      <c r="AX17" s="42">
        <f t="shared" si="6"/>
        <v>0</v>
      </c>
      <c r="AY17" s="42">
        <f t="shared" si="7"/>
        <v>0</v>
      </c>
      <c r="AZ17" s="42">
        <f t="shared" si="8"/>
        <v>0</v>
      </c>
      <c r="BA17" s="42">
        <f t="shared" si="9"/>
        <v>0</v>
      </c>
      <c r="BB17" s="42">
        <f t="shared" si="10"/>
        <v>0</v>
      </c>
      <c r="BC17" s="42">
        <f t="shared" si="11"/>
        <v>0</v>
      </c>
      <c r="BD17" s="42">
        <f t="shared" si="45"/>
        <v>0</v>
      </c>
      <c r="BE17" s="42" t="e">
        <f t="shared" si="12"/>
        <v>#DIV/0!</v>
      </c>
      <c r="BF17" s="42" t="e">
        <f t="shared" si="13"/>
        <v>#DIV/0!</v>
      </c>
      <c r="BG17" s="42" t="e">
        <f t="shared" si="14"/>
        <v>#DIV/0!</v>
      </c>
      <c r="BH17" s="42" t="e">
        <f t="shared" si="15"/>
        <v>#DIV/0!</v>
      </c>
      <c r="BI17" s="42" t="e">
        <f t="shared" si="16"/>
        <v>#DIV/0!</v>
      </c>
      <c r="BJ17" s="42" t="e">
        <f t="shared" si="17"/>
        <v>#DIV/0!</v>
      </c>
      <c r="BK17" s="42" t="e">
        <f t="shared" si="18"/>
        <v>#DIV/0!</v>
      </c>
      <c r="BL17" s="42" t="e">
        <f t="shared" si="19"/>
        <v>#DIV/0!</v>
      </c>
      <c r="BM17" s="42" t="e">
        <f t="shared" si="20"/>
        <v>#DIV/0!</v>
      </c>
      <c r="BN17" s="42"/>
      <c r="BO17" s="42">
        <f t="shared" si="21"/>
        <v>0</v>
      </c>
      <c r="BP17" s="42">
        <f t="shared" si="22"/>
        <v>0</v>
      </c>
      <c r="BQ17" s="42">
        <f t="shared" si="23"/>
        <v>0</v>
      </c>
      <c r="BR17" s="42">
        <f t="shared" si="24"/>
        <v>0</v>
      </c>
      <c r="BS17" s="42">
        <f t="shared" si="25"/>
        <v>0</v>
      </c>
      <c r="BT17" s="42">
        <f t="shared" si="26"/>
        <v>0</v>
      </c>
      <c r="BU17" s="42">
        <f t="shared" si="27"/>
        <v>0</v>
      </c>
      <c r="BV17" s="42">
        <f t="shared" si="28"/>
        <v>0</v>
      </c>
      <c r="BW17" s="42">
        <f t="shared" si="29"/>
        <v>0</v>
      </c>
      <c r="BX17" s="43">
        <f t="shared" si="47"/>
        <v>0</v>
      </c>
      <c r="BY17" s="42" t="str">
        <f t="shared" si="48"/>
        <v/>
      </c>
      <c r="BZ17" s="42" t="str">
        <f t="shared" si="49"/>
        <v/>
      </c>
      <c r="CA17" s="42" t="str">
        <f t="shared" si="50"/>
        <v/>
      </c>
      <c r="CB17" s="42" t="str">
        <f t="shared" si="51"/>
        <v/>
      </c>
      <c r="CC17" s="42" t="str">
        <f t="shared" si="52"/>
        <v/>
      </c>
      <c r="CD17" s="42" t="str">
        <f t="shared" si="53"/>
        <v/>
      </c>
      <c r="CE17" s="42" t="str">
        <f t="shared" si="54"/>
        <v/>
      </c>
      <c r="CF17" s="42" t="str">
        <f t="shared" si="55"/>
        <v/>
      </c>
      <c r="CG17" s="42" t="str">
        <f t="shared" si="56"/>
        <v/>
      </c>
      <c r="CH17" s="43">
        <f t="shared" si="57"/>
        <v>0</v>
      </c>
    </row>
    <row r="18" spans="2:86">
      <c r="B18" s="283"/>
      <c r="C18" s="284"/>
      <c r="D18" s="51"/>
      <c r="E18" s="51"/>
      <c r="F18" s="119" t="str">
        <f t="shared" si="31"/>
        <v/>
      </c>
      <c r="G18" s="47"/>
      <c r="H18" s="47"/>
      <c r="I18" s="47"/>
      <c r="J18" s="47"/>
      <c r="K18" s="47"/>
      <c r="L18" s="47"/>
      <c r="M18" s="47"/>
      <c r="N18" s="47"/>
      <c r="O18" s="47"/>
      <c r="P18" s="47"/>
      <c r="Q18" s="47"/>
      <c r="R18" s="47"/>
      <c r="V18" s="11" t="str">
        <f t="shared" si="32"/>
        <v/>
      </c>
      <c r="W18" s="11" t="str">
        <f t="shared" si="33"/>
        <v/>
      </c>
      <c r="X18" s="11" t="str">
        <f t="shared" si="34"/>
        <v/>
      </c>
      <c r="Y18" s="11" t="str">
        <f t="shared" si="35"/>
        <v/>
      </c>
      <c r="Z18" s="11" t="str">
        <f t="shared" si="36"/>
        <v/>
      </c>
      <c r="AA18" s="11" t="str">
        <f t="shared" si="37"/>
        <v/>
      </c>
      <c r="AB18" s="11" t="str">
        <f t="shared" si="38"/>
        <v/>
      </c>
      <c r="AC18" s="11" t="str">
        <f t="shared" si="39"/>
        <v/>
      </c>
      <c r="AD18" s="11" t="str">
        <f t="shared" si="40"/>
        <v/>
      </c>
      <c r="AE18" s="11" t="str">
        <f t="shared" si="41"/>
        <v/>
      </c>
      <c r="AF18" s="11" t="str">
        <f t="shared" si="42"/>
        <v/>
      </c>
      <c r="AG18" s="11" t="str">
        <f t="shared" si="43"/>
        <v/>
      </c>
      <c r="AI18" s="41" t="str">
        <f t="shared" si="2"/>
        <v/>
      </c>
      <c r="AJ18" s="52"/>
      <c r="AK18" s="52"/>
      <c r="AL18" s="52"/>
      <c r="AM18" s="52"/>
      <c r="AN18" s="52"/>
      <c r="AO18" s="52"/>
      <c r="AP18" s="52"/>
      <c r="AQ18" s="52"/>
      <c r="AR18" s="52"/>
      <c r="AS18" s="42"/>
      <c r="AT18" s="123"/>
      <c r="AU18" s="42">
        <f t="shared" si="3"/>
        <v>0</v>
      </c>
      <c r="AV18" s="42">
        <f t="shared" si="4"/>
        <v>0</v>
      </c>
      <c r="AW18" s="42">
        <f t="shared" si="5"/>
        <v>0</v>
      </c>
      <c r="AX18" s="42">
        <f t="shared" si="6"/>
        <v>0</v>
      </c>
      <c r="AY18" s="42">
        <f t="shared" si="7"/>
        <v>0</v>
      </c>
      <c r="AZ18" s="42">
        <f t="shared" si="8"/>
        <v>0</v>
      </c>
      <c r="BA18" s="42">
        <f t="shared" si="9"/>
        <v>0</v>
      </c>
      <c r="BB18" s="42">
        <f t="shared" si="10"/>
        <v>0</v>
      </c>
      <c r="BC18" s="42">
        <f t="shared" si="11"/>
        <v>0</v>
      </c>
      <c r="BD18" s="42">
        <f t="shared" si="45"/>
        <v>0</v>
      </c>
      <c r="BE18" s="42" t="e">
        <f t="shared" si="12"/>
        <v>#DIV/0!</v>
      </c>
      <c r="BF18" s="42" t="e">
        <f t="shared" si="13"/>
        <v>#DIV/0!</v>
      </c>
      <c r="BG18" s="42" t="e">
        <f t="shared" si="14"/>
        <v>#DIV/0!</v>
      </c>
      <c r="BH18" s="42" t="e">
        <f t="shared" si="15"/>
        <v>#DIV/0!</v>
      </c>
      <c r="BI18" s="42" t="e">
        <f t="shared" si="16"/>
        <v>#DIV/0!</v>
      </c>
      <c r="BJ18" s="42" t="e">
        <f t="shared" si="17"/>
        <v>#DIV/0!</v>
      </c>
      <c r="BK18" s="42" t="e">
        <f t="shared" si="18"/>
        <v>#DIV/0!</v>
      </c>
      <c r="BL18" s="42" t="e">
        <f t="shared" si="19"/>
        <v>#DIV/0!</v>
      </c>
      <c r="BM18" s="42" t="e">
        <f t="shared" si="20"/>
        <v>#DIV/0!</v>
      </c>
      <c r="BN18" s="42"/>
      <c r="BO18" s="42">
        <f t="shared" si="21"/>
        <v>0</v>
      </c>
      <c r="BP18" s="42">
        <f t="shared" si="22"/>
        <v>0</v>
      </c>
      <c r="BQ18" s="42">
        <f t="shared" si="23"/>
        <v>0</v>
      </c>
      <c r="BR18" s="42">
        <f t="shared" si="24"/>
        <v>0</v>
      </c>
      <c r="BS18" s="42">
        <f t="shared" si="25"/>
        <v>0</v>
      </c>
      <c r="BT18" s="42">
        <f t="shared" si="26"/>
        <v>0</v>
      </c>
      <c r="BU18" s="42">
        <f t="shared" si="27"/>
        <v>0</v>
      </c>
      <c r="BV18" s="42">
        <f t="shared" si="28"/>
        <v>0</v>
      </c>
      <c r="BW18" s="42">
        <f t="shared" si="29"/>
        <v>0</v>
      </c>
      <c r="BX18" s="43">
        <f t="shared" si="47"/>
        <v>0</v>
      </c>
      <c r="BY18" s="42" t="str">
        <f t="shared" si="48"/>
        <v/>
      </c>
      <c r="BZ18" s="42" t="str">
        <f t="shared" si="49"/>
        <v/>
      </c>
      <c r="CA18" s="42" t="str">
        <f t="shared" si="50"/>
        <v/>
      </c>
      <c r="CB18" s="42" t="str">
        <f t="shared" si="51"/>
        <v/>
      </c>
      <c r="CC18" s="42" t="str">
        <f t="shared" si="52"/>
        <v/>
      </c>
      <c r="CD18" s="42" t="str">
        <f t="shared" si="53"/>
        <v/>
      </c>
      <c r="CE18" s="42" t="str">
        <f t="shared" si="54"/>
        <v/>
      </c>
      <c r="CF18" s="42" t="str">
        <f t="shared" si="55"/>
        <v/>
      </c>
      <c r="CG18" s="42" t="str">
        <f t="shared" si="56"/>
        <v/>
      </c>
      <c r="CH18" s="43">
        <f t="shared" si="57"/>
        <v>0</v>
      </c>
    </row>
    <row r="19" spans="2:86">
      <c r="B19" s="283"/>
      <c r="C19" s="284"/>
      <c r="D19" s="51"/>
      <c r="E19" s="51"/>
      <c r="F19" s="119" t="str">
        <f t="shared" si="31"/>
        <v/>
      </c>
      <c r="G19" s="47"/>
      <c r="H19" s="47"/>
      <c r="I19" s="47"/>
      <c r="J19" s="47"/>
      <c r="K19" s="47"/>
      <c r="L19" s="47"/>
      <c r="M19" s="47"/>
      <c r="N19" s="47"/>
      <c r="O19" s="47"/>
      <c r="P19" s="47"/>
      <c r="Q19" s="47"/>
      <c r="R19" s="47"/>
      <c r="V19" s="11" t="str">
        <f t="shared" si="32"/>
        <v/>
      </c>
      <c r="W19" s="11" t="str">
        <f t="shared" si="33"/>
        <v/>
      </c>
      <c r="X19" s="11" t="str">
        <f t="shared" si="34"/>
        <v/>
      </c>
      <c r="Y19" s="11" t="str">
        <f t="shared" si="35"/>
        <v/>
      </c>
      <c r="Z19" s="11" t="str">
        <f t="shared" si="36"/>
        <v/>
      </c>
      <c r="AA19" s="11" t="str">
        <f t="shared" si="37"/>
        <v/>
      </c>
      <c r="AB19" s="11" t="str">
        <f t="shared" si="38"/>
        <v/>
      </c>
      <c r="AC19" s="11" t="str">
        <f t="shared" si="39"/>
        <v/>
      </c>
      <c r="AD19" s="11" t="str">
        <f t="shared" si="40"/>
        <v/>
      </c>
      <c r="AE19" s="11" t="str">
        <f t="shared" si="41"/>
        <v/>
      </c>
      <c r="AF19" s="11" t="str">
        <f t="shared" si="42"/>
        <v/>
      </c>
      <c r="AG19" s="11" t="str">
        <f t="shared" si="43"/>
        <v/>
      </c>
      <c r="AI19" s="41" t="str">
        <f t="shared" si="2"/>
        <v/>
      </c>
      <c r="AJ19" s="52"/>
      <c r="AK19" s="52"/>
      <c r="AL19" s="52"/>
      <c r="AM19" s="52"/>
      <c r="AN19" s="52"/>
      <c r="AO19" s="52"/>
      <c r="AP19" s="52"/>
      <c r="AQ19" s="52"/>
      <c r="AR19" s="52"/>
      <c r="AS19" s="42"/>
      <c r="AT19" s="123"/>
      <c r="AU19" s="42">
        <f t="shared" si="3"/>
        <v>0</v>
      </c>
      <c r="AV19" s="42">
        <f t="shared" si="4"/>
        <v>0</v>
      </c>
      <c r="AW19" s="42">
        <f t="shared" si="5"/>
        <v>0</v>
      </c>
      <c r="AX19" s="42">
        <f t="shared" si="6"/>
        <v>0</v>
      </c>
      <c r="AY19" s="42">
        <f t="shared" si="7"/>
        <v>0</v>
      </c>
      <c r="AZ19" s="42">
        <f t="shared" si="8"/>
        <v>0</v>
      </c>
      <c r="BA19" s="42">
        <f t="shared" si="9"/>
        <v>0</v>
      </c>
      <c r="BB19" s="42">
        <f t="shared" si="10"/>
        <v>0</v>
      </c>
      <c r="BC19" s="42">
        <f t="shared" si="11"/>
        <v>0</v>
      </c>
      <c r="BD19" s="42">
        <f t="shared" si="45"/>
        <v>0</v>
      </c>
      <c r="BE19" s="42" t="e">
        <f t="shared" si="12"/>
        <v>#DIV/0!</v>
      </c>
      <c r="BF19" s="42" t="e">
        <f t="shared" si="13"/>
        <v>#DIV/0!</v>
      </c>
      <c r="BG19" s="42" t="e">
        <f t="shared" si="14"/>
        <v>#DIV/0!</v>
      </c>
      <c r="BH19" s="42" t="e">
        <f t="shared" si="15"/>
        <v>#DIV/0!</v>
      </c>
      <c r="BI19" s="42" t="e">
        <f t="shared" si="16"/>
        <v>#DIV/0!</v>
      </c>
      <c r="BJ19" s="42" t="e">
        <f t="shared" si="17"/>
        <v>#DIV/0!</v>
      </c>
      <c r="BK19" s="42" t="e">
        <f t="shared" si="18"/>
        <v>#DIV/0!</v>
      </c>
      <c r="BL19" s="42" t="e">
        <f t="shared" si="19"/>
        <v>#DIV/0!</v>
      </c>
      <c r="BM19" s="42" t="e">
        <f t="shared" si="20"/>
        <v>#DIV/0!</v>
      </c>
      <c r="BN19" s="42"/>
      <c r="BO19" s="42">
        <f t="shared" si="21"/>
        <v>0</v>
      </c>
      <c r="BP19" s="42">
        <f t="shared" si="22"/>
        <v>0</v>
      </c>
      <c r="BQ19" s="42">
        <f t="shared" si="23"/>
        <v>0</v>
      </c>
      <c r="BR19" s="42">
        <f t="shared" si="24"/>
        <v>0</v>
      </c>
      <c r="BS19" s="42">
        <f t="shared" si="25"/>
        <v>0</v>
      </c>
      <c r="BT19" s="42">
        <f t="shared" si="26"/>
        <v>0</v>
      </c>
      <c r="BU19" s="42">
        <f t="shared" si="27"/>
        <v>0</v>
      </c>
      <c r="BV19" s="42">
        <f t="shared" si="28"/>
        <v>0</v>
      </c>
      <c r="BW19" s="42">
        <f t="shared" si="29"/>
        <v>0</v>
      </c>
      <c r="BX19" s="43">
        <f t="shared" si="47"/>
        <v>0</v>
      </c>
      <c r="BY19" s="42" t="str">
        <f t="shared" si="48"/>
        <v/>
      </c>
      <c r="BZ19" s="42" t="str">
        <f t="shared" si="49"/>
        <v/>
      </c>
      <c r="CA19" s="42" t="str">
        <f t="shared" si="50"/>
        <v/>
      </c>
      <c r="CB19" s="42" t="str">
        <f t="shared" si="51"/>
        <v/>
      </c>
      <c r="CC19" s="42" t="str">
        <f t="shared" si="52"/>
        <v/>
      </c>
      <c r="CD19" s="42" t="str">
        <f t="shared" si="53"/>
        <v/>
      </c>
      <c r="CE19" s="42" t="str">
        <f t="shared" si="54"/>
        <v/>
      </c>
      <c r="CF19" s="42" t="str">
        <f t="shared" si="55"/>
        <v/>
      </c>
      <c r="CG19" s="42" t="str">
        <f t="shared" si="56"/>
        <v/>
      </c>
      <c r="CH19" s="43">
        <f t="shared" si="57"/>
        <v>0</v>
      </c>
    </row>
    <row r="20" spans="2:86">
      <c r="B20" s="283"/>
      <c r="C20" s="284"/>
      <c r="D20" s="51"/>
      <c r="E20" s="51"/>
      <c r="F20" s="120" t="str">
        <f>IF(C20=0,"",C20*IF(D20="Annual",1/12,IF(D20="Hourly",173.33,IF(D20="Weekly",52/12,1))))</f>
        <v/>
      </c>
      <c r="G20" s="47"/>
      <c r="H20" s="47"/>
      <c r="I20" s="47"/>
      <c r="J20" s="47"/>
      <c r="K20" s="47"/>
      <c r="L20" s="47"/>
      <c r="M20" s="47"/>
      <c r="N20" s="47"/>
      <c r="O20" s="47"/>
      <c r="P20" s="47"/>
      <c r="Q20" s="47"/>
      <c r="R20" s="47"/>
      <c r="V20" s="11" t="str">
        <f t="shared" si="32"/>
        <v/>
      </c>
      <c r="W20" s="11" t="str">
        <f t="shared" si="33"/>
        <v/>
      </c>
      <c r="X20" s="11" t="str">
        <f t="shared" si="34"/>
        <v/>
      </c>
      <c r="Y20" s="11" t="str">
        <f t="shared" si="35"/>
        <v/>
      </c>
      <c r="Z20" s="11" t="str">
        <f t="shared" si="36"/>
        <v/>
      </c>
      <c r="AA20" s="11" t="str">
        <f t="shared" si="37"/>
        <v/>
      </c>
      <c r="AB20" s="11" t="str">
        <f t="shared" si="38"/>
        <v/>
      </c>
      <c r="AC20" s="11" t="str">
        <f t="shared" si="39"/>
        <v/>
      </c>
      <c r="AD20" s="11" t="str">
        <f t="shared" si="40"/>
        <v/>
      </c>
      <c r="AE20" s="11" t="str">
        <f t="shared" si="41"/>
        <v/>
      </c>
      <c r="AF20" s="11" t="str">
        <f t="shared" si="42"/>
        <v/>
      </c>
      <c r="AG20" s="11" t="str">
        <f t="shared" si="43"/>
        <v/>
      </c>
      <c r="AI20" s="41" t="str">
        <f t="shared" si="2"/>
        <v/>
      </c>
      <c r="AJ20" s="52"/>
      <c r="AK20" s="52"/>
      <c r="AL20" s="52"/>
      <c r="AM20" s="52"/>
      <c r="AN20" s="52"/>
      <c r="AO20" s="52"/>
      <c r="AP20" s="52"/>
      <c r="AQ20" s="52"/>
      <c r="AR20" s="52"/>
      <c r="AS20" s="42"/>
      <c r="AT20" s="123"/>
      <c r="AU20" s="42">
        <f t="shared" si="3"/>
        <v>0</v>
      </c>
      <c r="AV20" s="42">
        <f t="shared" si="4"/>
        <v>0</v>
      </c>
      <c r="AW20" s="42">
        <f t="shared" si="5"/>
        <v>0</v>
      </c>
      <c r="AX20" s="42">
        <f t="shared" si="6"/>
        <v>0</v>
      </c>
      <c r="AY20" s="42">
        <f t="shared" si="7"/>
        <v>0</v>
      </c>
      <c r="AZ20" s="42">
        <f t="shared" si="8"/>
        <v>0</v>
      </c>
      <c r="BA20" s="42">
        <f t="shared" si="9"/>
        <v>0</v>
      </c>
      <c r="BB20" s="42">
        <f t="shared" si="10"/>
        <v>0</v>
      </c>
      <c r="BC20" s="42">
        <f t="shared" si="11"/>
        <v>0</v>
      </c>
      <c r="BD20" s="42">
        <f t="shared" si="45"/>
        <v>0</v>
      </c>
      <c r="BE20" s="42" t="e">
        <f t="shared" si="12"/>
        <v>#DIV/0!</v>
      </c>
      <c r="BF20" s="42" t="e">
        <f t="shared" si="13"/>
        <v>#DIV/0!</v>
      </c>
      <c r="BG20" s="42" t="e">
        <f t="shared" si="14"/>
        <v>#DIV/0!</v>
      </c>
      <c r="BH20" s="42" t="e">
        <f t="shared" si="15"/>
        <v>#DIV/0!</v>
      </c>
      <c r="BI20" s="42" t="e">
        <f t="shared" si="16"/>
        <v>#DIV/0!</v>
      </c>
      <c r="BJ20" s="42" t="e">
        <f t="shared" si="17"/>
        <v>#DIV/0!</v>
      </c>
      <c r="BK20" s="42" t="e">
        <f t="shared" si="18"/>
        <v>#DIV/0!</v>
      </c>
      <c r="BL20" s="42" t="e">
        <f t="shared" si="19"/>
        <v>#DIV/0!</v>
      </c>
      <c r="BM20" s="42" t="e">
        <f t="shared" si="20"/>
        <v>#DIV/0!</v>
      </c>
      <c r="BN20" s="42"/>
      <c r="BO20" s="42">
        <f t="shared" si="21"/>
        <v>0</v>
      </c>
      <c r="BP20" s="42">
        <f t="shared" si="22"/>
        <v>0</v>
      </c>
      <c r="BQ20" s="42">
        <f t="shared" si="23"/>
        <v>0</v>
      </c>
      <c r="BR20" s="42">
        <f t="shared" si="24"/>
        <v>0</v>
      </c>
      <c r="BS20" s="42">
        <f t="shared" si="25"/>
        <v>0</v>
      </c>
      <c r="BT20" s="42">
        <f t="shared" si="26"/>
        <v>0</v>
      </c>
      <c r="BU20" s="42">
        <f t="shared" si="27"/>
        <v>0</v>
      </c>
      <c r="BV20" s="42">
        <f t="shared" si="28"/>
        <v>0</v>
      </c>
      <c r="BW20" s="42">
        <f t="shared" si="29"/>
        <v>0</v>
      </c>
      <c r="BX20" s="43">
        <f t="shared" si="47"/>
        <v>0</v>
      </c>
      <c r="BY20" s="42" t="str">
        <f t="shared" si="48"/>
        <v/>
      </c>
      <c r="BZ20" s="42" t="str">
        <f t="shared" si="49"/>
        <v/>
      </c>
      <c r="CA20" s="42" t="str">
        <f t="shared" si="50"/>
        <v/>
      </c>
      <c r="CB20" s="42" t="str">
        <f t="shared" si="51"/>
        <v/>
      </c>
      <c r="CC20" s="42" t="str">
        <f t="shared" si="52"/>
        <v/>
      </c>
      <c r="CD20" s="42" t="str">
        <f t="shared" si="53"/>
        <v/>
      </c>
      <c r="CE20" s="42" t="str">
        <f t="shared" si="54"/>
        <v/>
      </c>
      <c r="CF20" s="42" t="str">
        <f t="shared" si="55"/>
        <v/>
      </c>
      <c r="CG20" s="42" t="str">
        <f t="shared" si="56"/>
        <v/>
      </c>
      <c r="CH20" s="43">
        <f t="shared" si="57"/>
        <v>0</v>
      </c>
    </row>
    <row r="21" spans="2:86">
      <c r="B21" s="283"/>
      <c r="C21" s="284"/>
      <c r="D21" s="51"/>
      <c r="E21" s="51"/>
      <c r="F21" s="119" t="str">
        <f t="shared" si="31"/>
        <v/>
      </c>
      <c r="G21" s="47"/>
      <c r="H21" s="47"/>
      <c r="I21" s="47"/>
      <c r="J21" s="47"/>
      <c r="K21" s="47"/>
      <c r="L21" s="47"/>
      <c r="M21" s="47"/>
      <c r="N21" s="47"/>
      <c r="O21" s="47"/>
      <c r="P21" s="47"/>
      <c r="Q21" s="47"/>
      <c r="R21" s="47"/>
      <c r="V21" s="11" t="str">
        <f t="shared" si="32"/>
        <v/>
      </c>
      <c r="W21" s="11" t="str">
        <f t="shared" si="33"/>
        <v/>
      </c>
      <c r="X21" s="11" t="str">
        <f t="shared" si="34"/>
        <v/>
      </c>
      <c r="Y21" s="11" t="str">
        <f t="shared" si="35"/>
        <v/>
      </c>
      <c r="Z21" s="11" t="str">
        <f t="shared" si="36"/>
        <v/>
      </c>
      <c r="AA21" s="11" t="str">
        <f t="shared" si="37"/>
        <v/>
      </c>
      <c r="AB21" s="11" t="str">
        <f t="shared" si="38"/>
        <v/>
      </c>
      <c r="AC21" s="11" t="str">
        <f t="shared" si="39"/>
        <v/>
      </c>
      <c r="AD21" s="11" t="str">
        <f t="shared" si="40"/>
        <v/>
      </c>
      <c r="AE21" s="11" t="str">
        <f t="shared" si="41"/>
        <v/>
      </c>
      <c r="AF21" s="11" t="str">
        <f t="shared" si="42"/>
        <v/>
      </c>
      <c r="AG21" s="11" t="str">
        <f t="shared" si="43"/>
        <v/>
      </c>
      <c r="AI21" s="41" t="str">
        <f t="shared" si="2"/>
        <v/>
      </c>
      <c r="AJ21" s="52"/>
      <c r="AK21" s="52"/>
      <c r="AL21" s="52"/>
      <c r="AM21" s="52"/>
      <c r="AN21" s="52"/>
      <c r="AO21" s="52"/>
      <c r="AP21" s="52"/>
      <c r="AQ21" s="52"/>
      <c r="AR21" s="52"/>
      <c r="AS21" s="42"/>
      <c r="AT21" s="123"/>
      <c r="AU21" s="42">
        <f t="shared" si="3"/>
        <v>0</v>
      </c>
      <c r="AV21" s="42">
        <f t="shared" si="4"/>
        <v>0</v>
      </c>
      <c r="AW21" s="42">
        <f t="shared" si="5"/>
        <v>0</v>
      </c>
      <c r="AX21" s="42">
        <f t="shared" si="6"/>
        <v>0</v>
      </c>
      <c r="AY21" s="42">
        <f t="shared" si="7"/>
        <v>0</v>
      </c>
      <c r="AZ21" s="42">
        <f t="shared" si="8"/>
        <v>0</v>
      </c>
      <c r="BA21" s="42">
        <f t="shared" si="9"/>
        <v>0</v>
      </c>
      <c r="BB21" s="42">
        <f t="shared" si="10"/>
        <v>0</v>
      </c>
      <c r="BC21" s="42">
        <f t="shared" si="11"/>
        <v>0</v>
      </c>
      <c r="BD21" s="42">
        <f t="shared" si="45"/>
        <v>0</v>
      </c>
      <c r="BE21" s="42" t="e">
        <f t="shared" si="12"/>
        <v>#DIV/0!</v>
      </c>
      <c r="BF21" s="42" t="e">
        <f t="shared" si="13"/>
        <v>#DIV/0!</v>
      </c>
      <c r="BG21" s="42" t="e">
        <f t="shared" si="14"/>
        <v>#DIV/0!</v>
      </c>
      <c r="BH21" s="42" t="e">
        <f t="shared" si="15"/>
        <v>#DIV/0!</v>
      </c>
      <c r="BI21" s="42" t="e">
        <f t="shared" si="16"/>
        <v>#DIV/0!</v>
      </c>
      <c r="BJ21" s="42" t="e">
        <f t="shared" si="17"/>
        <v>#DIV/0!</v>
      </c>
      <c r="BK21" s="42" t="e">
        <f t="shared" si="18"/>
        <v>#DIV/0!</v>
      </c>
      <c r="BL21" s="42" t="e">
        <f t="shared" si="19"/>
        <v>#DIV/0!</v>
      </c>
      <c r="BM21" s="42" t="e">
        <f t="shared" si="20"/>
        <v>#DIV/0!</v>
      </c>
      <c r="BN21" s="42"/>
      <c r="BO21" s="42">
        <f t="shared" si="21"/>
        <v>0</v>
      </c>
      <c r="BP21" s="42">
        <f t="shared" si="22"/>
        <v>0</v>
      </c>
      <c r="BQ21" s="42">
        <f t="shared" si="23"/>
        <v>0</v>
      </c>
      <c r="BR21" s="42">
        <f t="shared" si="24"/>
        <v>0</v>
      </c>
      <c r="BS21" s="42">
        <f t="shared" si="25"/>
        <v>0</v>
      </c>
      <c r="BT21" s="42">
        <f t="shared" si="26"/>
        <v>0</v>
      </c>
      <c r="BU21" s="42">
        <f t="shared" si="27"/>
        <v>0</v>
      </c>
      <c r="BV21" s="42">
        <f t="shared" si="28"/>
        <v>0</v>
      </c>
      <c r="BW21" s="42">
        <f t="shared" si="29"/>
        <v>0</v>
      </c>
      <c r="BX21" s="43">
        <f t="shared" si="47"/>
        <v>0</v>
      </c>
      <c r="BY21" s="42" t="str">
        <f t="shared" si="48"/>
        <v/>
      </c>
      <c r="BZ21" s="42" t="str">
        <f t="shared" si="49"/>
        <v/>
      </c>
      <c r="CA21" s="42" t="str">
        <f t="shared" si="50"/>
        <v/>
      </c>
      <c r="CB21" s="42" t="str">
        <f t="shared" si="51"/>
        <v/>
      </c>
      <c r="CC21" s="42" t="str">
        <f t="shared" si="52"/>
        <v/>
      </c>
      <c r="CD21" s="42" t="str">
        <f t="shared" si="53"/>
        <v/>
      </c>
      <c r="CE21" s="42" t="str">
        <f t="shared" si="54"/>
        <v/>
      </c>
      <c r="CF21" s="42" t="str">
        <f t="shared" si="55"/>
        <v/>
      </c>
      <c r="CG21" s="42" t="str">
        <f t="shared" si="56"/>
        <v/>
      </c>
      <c r="CH21" s="43">
        <f t="shared" si="57"/>
        <v>0</v>
      </c>
    </row>
    <row r="22" spans="2:86">
      <c r="B22" s="46"/>
      <c r="C22" s="50"/>
      <c r="D22" s="51"/>
      <c r="E22" s="51"/>
      <c r="F22" s="119" t="str">
        <f t="shared" si="31"/>
        <v/>
      </c>
      <c r="G22" s="47"/>
      <c r="H22" s="47"/>
      <c r="I22" s="47"/>
      <c r="J22" s="47"/>
      <c r="K22" s="47"/>
      <c r="L22" s="47"/>
      <c r="M22" s="47"/>
      <c r="N22" s="47"/>
      <c r="O22" s="47"/>
      <c r="P22" s="47"/>
      <c r="Q22" s="47"/>
      <c r="R22" s="47"/>
      <c r="V22" s="11" t="str">
        <f t="shared" si="32"/>
        <v/>
      </c>
      <c r="W22" s="11" t="str">
        <f t="shared" si="33"/>
        <v/>
      </c>
      <c r="X22" s="11" t="str">
        <f t="shared" si="34"/>
        <v/>
      </c>
      <c r="Y22" s="11" t="str">
        <f t="shared" si="35"/>
        <v/>
      </c>
      <c r="Z22" s="11" t="str">
        <f t="shared" si="36"/>
        <v/>
      </c>
      <c r="AA22" s="11" t="str">
        <f t="shared" si="37"/>
        <v/>
      </c>
      <c r="AB22" s="11" t="str">
        <f t="shared" si="38"/>
        <v/>
      </c>
      <c r="AC22" s="11" t="str">
        <f t="shared" si="39"/>
        <v/>
      </c>
      <c r="AD22" s="11" t="str">
        <f t="shared" si="40"/>
        <v/>
      </c>
      <c r="AE22" s="11" t="str">
        <f t="shared" si="41"/>
        <v/>
      </c>
      <c r="AF22" s="11" t="str">
        <f t="shared" si="42"/>
        <v/>
      </c>
      <c r="AG22" s="11" t="str">
        <f t="shared" si="43"/>
        <v/>
      </c>
      <c r="AI22" s="41" t="str">
        <f t="shared" si="2"/>
        <v/>
      </c>
      <c r="AJ22" s="52"/>
      <c r="AK22" s="52"/>
      <c r="AL22" s="52"/>
      <c r="AM22" s="52"/>
      <c r="AN22" s="52"/>
      <c r="AO22" s="52"/>
      <c r="AP22" s="52"/>
      <c r="AQ22" s="52"/>
      <c r="AR22" s="52"/>
      <c r="AS22" s="42"/>
      <c r="AT22" s="123"/>
      <c r="AU22" s="42">
        <f t="shared" si="3"/>
        <v>0</v>
      </c>
      <c r="AV22" s="42">
        <f t="shared" si="4"/>
        <v>0</v>
      </c>
      <c r="AW22" s="42">
        <f t="shared" si="5"/>
        <v>0</v>
      </c>
      <c r="AX22" s="42">
        <f t="shared" si="6"/>
        <v>0</v>
      </c>
      <c r="AY22" s="42">
        <f t="shared" si="7"/>
        <v>0</v>
      </c>
      <c r="AZ22" s="42">
        <f t="shared" si="8"/>
        <v>0</v>
      </c>
      <c r="BA22" s="42">
        <f t="shared" si="9"/>
        <v>0</v>
      </c>
      <c r="BB22" s="42">
        <f t="shared" si="10"/>
        <v>0</v>
      </c>
      <c r="BC22" s="42">
        <f t="shared" si="11"/>
        <v>0</v>
      </c>
      <c r="BD22" s="42">
        <f t="shared" si="45"/>
        <v>0</v>
      </c>
      <c r="BE22" s="42" t="e">
        <f t="shared" si="12"/>
        <v>#DIV/0!</v>
      </c>
      <c r="BF22" s="42" t="e">
        <f t="shared" si="13"/>
        <v>#DIV/0!</v>
      </c>
      <c r="BG22" s="42" t="e">
        <f t="shared" si="14"/>
        <v>#DIV/0!</v>
      </c>
      <c r="BH22" s="42" t="e">
        <f t="shared" si="15"/>
        <v>#DIV/0!</v>
      </c>
      <c r="BI22" s="42" t="e">
        <f t="shared" si="16"/>
        <v>#DIV/0!</v>
      </c>
      <c r="BJ22" s="42" t="e">
        <f t="shared" si="17"/>
        <v>#DIV/0!</v>
      </c>
      <c r="BK22" s="42" t="e">
        <f t="shared" si="18"/>
        <v>#DIV/0!</v>
      </c>
      <c r="BL22" s="42" t="e">
        <f t="shared" si="19"/>
        <v>#DIV/0!</v>
      </c>
      <c r="BM22" s="42" t="e">
        <f t="shared" si="20"/>
        <v>#DIV/0!</v>
      </c>
      <c r="BN22" s="42"/>
      <c r="BO22" s="42">
        <f t="shared" si="21"/>
        <v>0</v>
      </c>
      <c r="BP22" s="42">
        <f t="shared" si="22"/>
        <v>0</v>
      </c>
      <c r="BQ22" s="42">
        <f t="shared" si="23"/>
        <v>0</v>
      </c>
      <c r="BR22" s="42">
        <f t="shared" si="24"/>
        <v>0</v>
      </c>
      <c r="BS22" s="42">
        <f t="shared" si="25"/>
        <v>0</v>
      </c>
      <c r="BT22" s="42">
        <f t="shared" si="26"/>
        <v>0</v>
      </c>
      <c r="BU22" s="42">
        <f t="shared" si="27"/>
        <v>0</v>
      </c>
      <c r="BV22" s="42">
        <f t="shared" si="28"/>
        <v>0</v>
      </c>
      <c r="BW22" s="42">
        <f t="shared" si="29"/>
        <v>0</v>
      </c>
      <c r="BX22" s="43">
        <f t="shared" si="47"/>
        <v>0</v>
      </c>
      <c r="BY22" s="42" t="str">
        <f t="shared" si="48"/>
        <v/>
      </c>
      <c r="BZ22" s="42" t="str">
        <f t="shared" si="49"/>
        <v/>
      </c>
      <c r="CA22" s="42" t="str">
        <f t="shared" si="50"/>
        <v/>
      </c>
      <c r="CB22" s="42" t="str">
        <f t="shared" si="51"/>
        <v/>
      </c>
      <c r="CC22" s="42" t="str">
        <f t="shared" si="52"/>
        <v/>
      </c>
      <c r="CD22" s="42" t="str">
        <f t="shared" si="53"/>
        <v/>
      </c>
      <c r="CE22" s="42" t="str">
        <f t="shared" si="54"/>
        <v/>
      </c>
      <c r="CF22" s="42" t="str">
        <f t="shared" si="55"/>
        <v/>
      </c>
      <c r="CG22" s="42" t="str">
        <f t="shared" si="56"/>
        <v/>
      </c>
      <c r="CH22" s="43">
        <f t="shared" si="57"/>
        <v>0</v>
      </c>
    </row>
    <row r="23" spans="2:86">
      <c r="B23" s="46"/>
      <c r="C23" s="50"/>
      <c r="D23" s="51"/>
      <c r="E23" s="51"/>
      <c r="F23" s="119" t="str">
        <f t="shared" si="31"/>
        <v/>
      </c>
      <c r="G23" s="47"/>
      <c r="H23" s="47"/>
      <c r="I23" s="47"/>
      <c r="J23" s="47"/>
      <c r="K23" s="47"/>
      <c r="L23" s="47"/>
      <c r="M23" s="47"/>
      <c r="N23" s="47"/>
      <c r="O23" s="47"/>
      <c r="P23" s="47"/>
      <c r="Q23" s="47"/>
      <c r="R23" s="47"/>
      <c r="V23" s="11" t="str">
        <f t="shared" si="32"/>
        <v/>
      </c>
      <c r="W23" s="11" t="str">
        <f t="shared" si="33"/>
        <v/>
      </c>
      <c r="X23" s="11" t="str">
        <f t="shared" si="34"/>
        <v/>
      </c>
      <c r="Y23" s="11" t="str">
        <f t="shared" si="35"/>
        <v/>
      </c>
      <c r="Z23" s="11" t="str">
        <f t="shared" si="36"/>
        <v/>
      </c>
      <c r="AA23" s="11" t="str">
        <f t="shared" si="37"/>
        <v/>
      </c>
      <c r="AB23" s="11" t="str">
        <f t="shared" si="38"/>
        <v/>
      </c>
      <c r="AC23" s="11" t="str">
        <f t="shared" si="39"/>
        <v/>
      </c>
      <c r="AD23" s="11" t="str">
        <f t="shared" si="40"/>
        <v/>
      </c>
      <c r="AE23" s="11" t="str">
        <f t="shared" si="41"/>
        <v/>
      </c>
      <c r="AF23" s="11" t="str">
        <f t="shared" si="42"/>
        <v/>
      </c>
      <c r="AG23" s="11" t="str">
        <f t="shared" si="43"/>
        <v/>
      </c>
      <c r="AI23" s="41" t="str">
        <f t="shared" si="2"/>
        <v/>
      </c>
      <c r="AJ23" s="52"/>
      <c r="AK23" s="52"/>
      <c r="AL23" s="52"/>
      <c r="AM23" s="52"/>
      <c r="AN23" s="52"/>
      <c r="AO23" s="52"/>
      <c r="AP23" s="52"/>
      <c r="AQ23" s="52"/>
      <c r="AR23" s="52"/>
      <c r="AS23" s="42"/>
      <c r="AT23" s="123"/>
      <c r="AU23" s="42">
        <f t="shared" si="3"/>
        <v>0</v>
      </c>
      <c r="AV23" s="42">
        <f t="shared" si="4"/>
        <v>0</v>
      </c>
      <c r="AW23" s="42">
        <f t="shared" si="5"/>
        <v>0</v>
      </c>
      <c r="AX23" s="42">
        <f t="shared" si="6"/>
        <v>0</v>
      </c>
      <c r="AY23" s="42">
        <f t="shared" si="7"/>
        <v>0</v>
      </c>
      <c r="AZ23" s="42">
        <f t="shared" si="8"/>
        <v>0</v>
      </c>
      <c r="BA23" s="42">
        <f t="shared" si="9"/>
        <v>0</v>
      </c>
      <c r="BB23" s="42">
        <f t="shared" si="10"/>
        <v>0</v>
      </c>
      <c r="BC23" s="42">
        <f t="shared" si="11"/>
        <v>0</v>
      </c>
      <c r="BD23" s="42">
        <f t="shared" si="45"/>
        <v>0</v>
      </c>
      <c r="BE23" s="42" t="e">
        <f t="shared" si="12"/>
        <v>#DIV/0!</v>
      </c>
      <c r="BF23" s="42" t="e">
        <f t="shared" si="13"/>
        <v>#DIV/0!</v>
      </c>
      <c r="BG23" s="42" t="e">
        <f t="shared" si="14"/>
        <v>#DIV/0!</v>
      </c>
      <c r="BH23" s="42" t="e">
        <f t="shared" si="15"/>
        <v>#DIV/0!</v>
      </c>
      <c r="BI23" s="42" t="e">
        <f t="shared" si="16"/>
        <v>#DIV/0!</v>
      </c>
      <c r="BJ23" s="42" t="e">
        <f t="shared" si="17"/>
        <v>#DIV/0!</v>
      </c>
      <c r="BK23" s="42" t="e">
        <f t="shared" si="18"/>
        <v>#DIV/0!</v>
      </c>
      <c r="BL23" s="42" t="e">
        <f t="shared" si="19"/>
        <v>#DIV/0!</v>
      </c>
      <c r="BM23" s="42" t="e">
        <f t="shared" si="20"/>
        <v>#DIV/0!</v>
      </c>
      <c r="BN23" s="42"/>
      <c r="BO23" s="42">
        <f t="shared" si="21"/>
        <v>0</v>
      </c>
      <c r="BP23" s="42">
        <f t="shared" si="22"/>
        <v>0</v>
      </c>
      <c r="BQ23" s="42">
        <f t="shared" si="23"/>
        <v>0</v>
      </c>
      <c r="BR23" s="42">
        <f t="shared" si="24"/>
        <v>0</v>
      </c>
      <c r="BS23" s="42">
        <f t="shared" si="25"/>
        <v>0</v>
      </c>
      <c r="BT23" s="42">
        <f t="shared" si="26"/>
        <v>0</v>
      </c>
      <c r="BU23" s="42">
        <f t="shared" si="27"/>
        <v>0</v>
      </c>
      <c r="BV23" s="42">
        <f t="shared" si="28"/>
        <v>0</v>
      </c>
      <c r="BW23" s="42">
        <f t="shared" si="29"/>
        <v>0</v>
      </c>
      <c r="BX23" s="43">
        <f t="shared" si="47"/>
        <v>0</v>
      </c>
      <c r="BY23" s="42" t="str">
        <f t="shared" si="48"/>
        <v/>
      </c>
      <c r="BZ23" s="42" t="str">
        <f t="shared" si="49"/>
        <v/>
      </c>
      <c r="CA23" s="42" t="str">
        <f t="shared" si="50"/>
        <v/>
      </c>
      <c r="CB23" s="42" t="str">
        <f t="shared" si="51"/>
        <v/>
      </c>
      <c r="CC23" s="42" t="str">
        <f t="shared" si="52"/>
        <v/>
      </c>
      <c r="CD23" s="42" t="str">
        <f t="shared" si="53"/>
        <v/>
      </c>
      <c r="CE23" s="42" t="str">
        <f t="shared" si="54"/>
        <v/>
      </c>
      <c r="CF23" s="42" t="str">
        <f t="shared" si="55"/>
        <v/>
      </c>
      <c r="CG23" s="42" t="str">
        <f t="shared" si="56"/>
        <v/>
      </c>
      <c r="CH23" s="43">
        <f t="shared" si="57"/>
        <v>0</v>
      </c>
    </row>
    <row r="24" spans="2:86">
      <c r="B24" s="46"/>
      <c r="C24" s="50"/>
      <c r="D24" s="51"/>
      <c r="E24" s="51"/>
      <c r="F24" s="119" t="str">
        <f t="shared" si="31"/>
        <v/>
      </c>
      <c r="G24" s="47"/>
      <c r="H24" s="47"/>
      <c r="I24" s="47"/>
      <c r="J24" s="47"/>
      <c r="K24" s="47"/>
      <c r="L24" s="47"/>
      <c r="M24" s="47"/>
      <c r="N24" s="47"/>
      <c r="O24" s="47"/>
      <c r="P24" s="47"/>
      <c r="Q24" s="47"/>
      <c r="R24" s="47"/>
      <c r="V24" s="11" t="str">
        <f t="shared" si="32"/>
        <v/>
      </c>
      <c r="W24" s="11" t="str">
        <f t="shared" si="33"/>
        <v/>
      </c>
      <c r="X24" s="11" t="str">
        <f t="shared" si="34"/>
        <v/>
      </c>
      <c r="Y24" s="11" t="str">
        <f t="shared" si="35"/>
        <v/>
      </c>
      <c r="Z24" s="11" t="str">
        <f t="shared" si="36"/>
        <v/>
      </c>
      <c r="AA24" s="11" t="str">
        <f t="shared" si="37"/>
        <v/>
      </c>
      <c r="AB24" s="11" t="str">
        <f t="shared" si="38"/>
        <v/>
      </c>
      <c r="AC24" s="11" t="str">
        <f t="shared" si="39"/>
        <v/>
      </c>
      <c r="AD24" s="11" t="str">
        <f t="shared" si="40"/>
        <v/>
      </c>
      <c r="AE24" s="11" t="str">
        <f t="shared" si="41"/>
        <v/>
      </c>
      <c r="AF24" s="11" t="str">
        <f t="shared" si="42"/>
        <v/>
      </c>
      <c r="AG24" s="11" t="str">
        <f t="shared" si="43"/>
        <v/>
      </c>
      <c r="AI24" s="41" t="str">
        <f t="shared" si="2"/>
        <v/>
      </c>
      <c r="AJ24" s="52"/>
      <c r="AK24" s="52"/>
      <c r="AL24" s="52"/>
      <c r="AM24" s="52"/>
      <c r="AN24" s="52"/>
      <c r="AO24" s="52"/>
      <c r="AP24" s="52"/>
      <c r="AQ24" s="52"/>
      <c r="AR24" s="52"/>
      <c r="AS24" s="42"/>
      <c r="AT24" s="123"/>
      <c r="AU24" s="42">
        <f t="shared" si="3"/>
        <v>0</v>
      </c>
      <c r="AV24" s="42">
        <f t="shared" si="4"/>
        <v>0</v>
      </c>
      <c r="AW24" s="42">
        <f t="shared" si="5"/>
        <v>0</v>
      </c>
      <c r="AX24" s="42">
        <f t="shared" si="6"/>
        <v>0</v>
      </c>
      <c r="AY24" s="42">
        <f t="shared" si="7"/>
        <v>0</v>
      </c>
      <c r="AZ24" s="42">
        <f t="shared" si="8"/>
        <v>0</v>
      </c>
      <c r="BA24" s="42">
        <f t="shared" si="9"/>
        <v>0</v>
      </c>
      <c r="BB24" s="42">
        <f t="shared" si="10"/>
        <v>0</v>
      </c>
      <c r="BC24" s="42">
        <f t="shared" si="11"/>
        <v>0</v>
      </c>
      <c r="BD24" s="42">
        <f t="shared" si="45"/>
        <v>0</v>
      </c>
      <c r="BE24" s="42" t="e">
        <f t="shared" si="12"/>
        <v>#DIV/0!</v>
      </c>
      <c r="BF24" s="42" t="e">
        <f t="shared" si="13"/>
        <v>#DIV/0!</v>
      </c>
      <c r="BG24" s="42" t="e">
        <f t="shared" si="14"/>
        <v>#DIV/0!</v>
      </c>
      <c r="BH24" s="42" t="e">
        <f t="shared" si="15"/>
        <v>#DIV/0!</v>
      </c>
      <c r="BI24" s="42" t="e">
        <f t="shared" si="16"/>
        <v>#DIV/0!</v>
      </c>
      <c r="BJ24" s="42" t="e">
        <f t="shared" si="17"/>
        <v>#DIV/0!</v>
      </c>
      <c r="BK24" s="42" t="e">
        <f t="shared" si="18"/>
        <v>#DIV/0!</v>
      </c>
      <c r="BL24" s="42" t="e">
        <f t="shared" si="19"/>
        <v>#DIV/0!</v>
      </c>
      <c r="BM24" s="42" t="e">
        <f t="shared" si="20"/>
        <v>#DIV/0!</v>
      </c>
      <c r="BN24" s="42"/>
      <c r="BO24" s="42">
        <f t="shared" si="21"/>
        <v>0</v>
      </c>
      <c r="BP24" s="42">
        <f t="shared" si="22"/>
        <v>0</v>
      </c>
      <c r="BQ24" s="42">
        <f t="shared" si="23"/>
        <v>0</v>
      </c>
      <c r="BR24" s="42">
        <f t="shared" si="24"/>
        <v>0</v>
      </c>
      <c r="BS24" s="42">
        <f t="shared" si="25"/>
        <v>0</v>
      </c>
      <c r="BT24" s="42">
        <f t="shared" si="26"/>
        <v>0</v>
      </c>
      <c r="BU24" s="42">
        <f t="shared" si="27"/>
        <v>0</v>
      </c>
      <c r="BV24" s="42">
        <f t="shared" si="28"/>
        <v>0</v>
      </c>
      <c r="BW24" s="42">
        <f t="shared" si="29"/>
        <v>0</v>
      </c>
      <c r="BX24" s="43">
        <f t="shared" si="47"/>
        <v>0</v>
      </c>
      <c r="BY24" s="42" t="str">
        <f t="shared" si="48"/>
        <v/>
      </c>
      <c r="BZ24" s="42" t="str">
        <f t="shared" si="49"/>
        <v/>
      </c>
      <c r="CA24" s="42" t="str">
        <f t="shared" si="50"/>
        <v/>
      </c>
      <c r="CB24" s="42" t="str">
        <f t="shared" si="51"/>
        <v/>
      </c>
      <c r="CC24" s="42" t="str">
        <f t="shared" si="52"/>
        <v/>
      </c>
      <c r="CD24" s="42" t="str">
        <f t="shared" si="53"/>
        <v/>
      </c>
      <c r="CE24" s="42" t="str">
        <f t="shared" si="54"/>
        <v/>
      </c>
      <c r="CF24" s="42" t="str">
        <f t="shared" si="55"/>
        <v/>
      </c>
      <c r="CG24" s="42" t="str">
        <f t="shared" si="56"/>
        <v/>
      </c>
      <c r="CH24" s="43">
        <f t="shared" si="57"/>
        <v>0</v>
      </c>
    </row>
    <row r="25" spans="2:86">
      <c r="B25" s="46"/>
      <c r="C25" s="50"/>
      <c r="D25" s="51"/>
      <c r="E25" s="51"/>
      <c r="F25" s="119" t="str">
        <f t="shared" si="31"/>
        <v/>
      </c>
      <c r="G25" s="47"/>
      <c r="H25" s="47"/>
      <c r="I25" s="47"/>
      <c r="J25" s="47"/>
      <c r="K25" s="47"/>
      <c r="L25" s="47"/>
      <c r="M25" s="47"/>
      <c r="N25" s="47"/>
      <c r="O25" s="47"/>
      <c r="P25" s="47"/>
      <c r="Q25" s="47"/>
      <c r="R25" s="47"/>
      <c r="V25" s="11" t="str">
        <f t="shared" si="32"/>
        <v/>
      </c>
      <c r="W25" s="11" t="str">
        <f t="shared" si="33"/>
        <v/>
      </c>
      <c r="X25" s="11" t="str">
        <f t="shared" si="34"/>
        <v/>
      </c>
      <c r="Y25" s="11" t="str">
        <f t="shared" si="35"/>
        <v/>
      </c>
      <c r="Z25" s="11" t="str">
        <f t="shared" si="36"/>
        <v/>
      </c>
      <c r="AA25" s="11" t="str">
        <f t="shared" si="37"/>
        <v/>
      </c>
      <c r="AB25" s="11" t="str">
        <f t="shared" si="38"/>
        <v/>
      </c>
      <c r="AC25" s="11" t="str">
        <f t="shared" si="39"/>
        <v/>
      </c>
      <c r="AD25" s="11" t="str">
        <f t="shared" si="40"/>
        <v/>
      </c>
      <c r="AE25" s="11" t="str">
        <f t="shared" si="41"/>
        <v/>
      </c>
      <c r="AF25" s="11" t="str">
        <f t="shared" si="42"/>
        <v/>
      </c>
      <c r="AG25" s="11" t="str">
        <f t="shared" si="43"/>
        <v/>
      </c>
      <c r="AI25" s="41" t="str">
        <f t="shared" si="2"/>
        <v/>
      </c>
      <c r="AJ25" s="52"/>
      <c r="AK25" s="52"/>
      <c r="AL25" s="52"/>
      <c r="AM25" s="52"/>
      <c r="AN25" s="52"/>
      <c r="AO25" s="52"/>
      <c r="AP25" s="52"/>
      <c r="AQ25" s="52"/>
      <c r="AR25" s="52"/>
      <c r="AS25" s="42"/>
      <c r="AT25" s="123"/>
      <c r="AU25" s="42">
        <f t="shared" si="3"/>
        <v>0</v>
      </c>
      <c r="AV25" s="42">
        <f t="shared" si="4"/>
        <v>0</v>
      </c>
      <c r="AW25" s="42">
        <f t="shared" si="5"/>
        <v>0</v>
      </c>
      <c r="AX25" s="42">
        <f t="shared" si="6"/>
        <v>0</v>
      </c>
      <c r="AY25" s="42">
        <f t="shared" si="7"/>
        <v>0</v>
      </c>
      <c r="AZ25" s="42">
        <f t="shared" si="8"/>
        <v>0</v>
      </c>
      <c r="BA25" s="42">
        <f t="shared" si="9"/>
        <v>0</v>
      </c>
      <c r="BB25" s="42">
        <f t="shared" si="10"/>
        <v>0</v>
      </c>
      <c r="BC25" s="42">
        <f t="shared" si="11"/>
        <v>0</v>
      </c>
      <c r="BD25" s="42">
        <f t="shared" si="45"/>
        <v>0</v>
      </c>
      <c r="BE25" s="42" t="e">
        <f t="shared" si="12"/>
        <v>#DIV/0!</v>
      </c>
      <c r="BF25" s="42" t="e">
        <f t="shared" si="13"/>
        <v>#DIV/0!</v>
      </c>
      <c r="BG25" s="42" t="e">
        <f t="shared" si="14"/>
        <v>#DIV/0!</v>
      </c>
      <c r="BH25" s="42" t="e">
        <f t="shared" si="15"/>
        <v>#DIV/0!</v>
      </c>
      <c r="BI25" s="42" t="e">
        <f t="shared" si="16"/>
        <v>#DIV/0!</v>
      </c>
      <c r="BJ25" s="42" t="e">
        <f t="shared" si="17"/>
        <v>#DIV/0!</v>
      </c>
      <c r="BK25" s="42" t="e">
        <f t="shared" si="18"/>
        <v>#DIV/0!</v>
      </c>
      <c r="BL25" s="42" t="e">
        <f t="shared" si="19"/>
        <v>#DIV/0!</v>
      </c>
      <c r="BM25" s="42" t="e">
        <f t="shared" si="20"/>
        <v>#DIV/0!</v>
      </c>
      <c r="BN25" s="42"/>
      <c r="BO25" s="42">
        <f t="shared" si="21"/>
        <v>0</v>
      </c>
      <c r="BP25" s="42">
        <f t="shared" si="22"/>
        <v>0</v>
      </c>
      <c r="BQ25" s="42">
        <f t="shared" si="23"/>
        <v>0</v>
      </c>
      <c r="BR25" s="42">
        <f t="shared" si="24"/>
        <v>0</v>
      </c>
      <c r="BS25" s="42">
        <f t="shared" si="25"/>
        <v>0</v>
      </c>
      <c r="BT25" s="42">
        <f t="shared" si="26"/>
        <v>0</v>
      </c>
      <c r="BU25" s="42">
        <f t="shared" si="27"/>
        <v>0</v>
      </c>
      <c r="BV25" s="42">
        <f t="shared" si="28"/>
        <v>0</v>
      </c>
      <c r="BW25" s="42">
        <f t="shared" si="29"/>
        <v>0</v>
      </c>
      <c r="BX25" s="43">
        <f t="shared" si="47"/>
        <v>0</v>
      </c>
      <c r="BY25" s="42" t="str">
        <f t="shared" si="48"/>
        <v/>
      </c>
      <c r="BZ25" s="42" t="str">
        <f t="shared" si="49"/>
        <v/>
      </c>
      <c r="CA25" s="42" t="str">
        <f t="shared" si="50"/>
        <v/>
      </c>
      <c r="CB25" s="42" t="str">
        <f t="shared" si="51"/>
        <v/>
      </c>
      <c r="CC25" s="42" t="str">
        <f t="shared" si="52"/>
        <v/>
      </c>
      <c r="CD25" s="42" t="str">
        <f t="shared" si="53"/>
        <v/>
      </c>
      <c r="CE25" s="42" t="str">
        <f t="shared" si="54"/>
        <v/>
      </c>
      <c r="CF25" s="42" t="str">
        <f t="shared" si="55"/>
        <v/>
      </c>
      <c r="CG25" s="42" t="str">
        <f t="shared" si="56"/>
        <v/>
      </c>
      <c r="CH25" s="43">
        <f t="shared" si="57"/>
        <v>0</v>
      </c>
    </row>
    <row r="26" spans="2:86">
      <c r="B26" s="46"/>
      <c r="C26" s="50"/>
      <c r="D26" s="51"/>
      <c r="E26" s="51"/>
      <c r="F26" s="119" t="str">
        <f t="shared" si="31"/>
        <v/>
      </c>
      <c r="G26" s="47"/>
      <c r="H26" s="47"/>
      <c r="I26" s="47"/>
      <c r="J26" s="47"/>
      <c r="K26" s="47"/>
      <c r="L26" s="47"/>
      <c r="M26" s="47"/>
      <c r="N26" s="47"/>
      <c r="O26" s="47"/>
      <c r="P26" s="47"/>
      <c r="Q26" s="47"/>
      <c r="R26" s="47"/>
      <c r="V26" s="11" t="str">
        <f t="shared" si="32"/>
        <v/>
      </c>
      <c r="W26" s="11" t="str">
        <f t="shared" si="33"/>
        <v/>
      </c>
      <c r="X26" s="11" t="str">
        <f t="shared" si="34"/>
        <v/>
      </c>
      <c r="Y26" s="11" t="str">
        <f t="shared" si="35"/>
        <v/>
      </c>
      <c r="Z26" s="11" t="str">
        <f t="shared" si="36"/>
        <v/>
      </c>
      <c r="AA26" s="11" t="str">
        <f t="shared" si="37"/>
        <v/>
      </c>
      <c r="AB26" s="11" t="str">
        <f t="shared" si="38"/>
        <v/>
      </c>
      <c r="AC26" s="11" t="str">
        <f t="shared" si="39"/>
        <v/>
      </c>
      <c r="AD26" s="11" t="str">
        <f t="shared" si="40"/>
        <v/>
      </c>
      <c r="AE26" s="11" t="str">
        <f t="shared" si="41"/>
        <v/>
      </c>
      <c r="AF26" s="11" t="str">
        <f t="shared" si="42"/>
        <v/>
      </c>
      <c r="AG26" s="11" t="str">
        <f t="shared" si="43"/>
        <v/>
      </c>
      <c r="AI26" s="41" t="str">
        <f t="shared" si="2"/>
        <v/>
      </c>
      <c r="AJ26" s="52"/>
      <c r="AK26" s="52"/>
      <c r="AL26" s="52"/>
      <c r="AM26" s="52"/>
      <c r="AN26" s="52"/>
      <c r="AO26" s="52"/>
      <c r="AP26" s="52"/>
      <c r="AQ26" s="52"/>
      <c r="AR26" s="52"/>
      <c r="AS26" s="42"/>
      <c r="AT26" s="123"/>
      <c r="AU26" s="42">
        <f t="shared" si="3"/>
        <v>0</v>
      </c>
      <c r="AV26" s="42">
        <f t="shared" si="4"/>
        <v>0</v>
      </c>
      <c r="AW26" s="42">
        <f t="shared" si="5"/>
        <v>0</v>
      </c>
      <c r="AX26" s="42">
        <f t="shared" si="6"/>
        <v>0</v>
      </c>
      <c r="AY26" s="42">
        <f t="shared" si="7"/>
        <v>0</v>
      </c>
      <c r="AZ26" s="42">
        <f t="shared" si="8"/>
        <v>0</v>
      </c>
      <c r="BA26" s="42">
        <f t="shared" si="9"/>
        <v>0</v>
      </c>
      <c r="BB26" s="42">
        <f t="shared" si="10"/>
        <v>0</v>
      </c>
      <c r="BC26" s="42">
        <f t="shared" si="11"/>
        <v>0</v>
      </c>
      <c r="BD26" s="42">
        <f t="shared" si="45"/>
        <v>0</v>
      </c>
      <c r="BE26" s="42" t="e">
        <f t="shared" si="12"/>
        <v>#DIV/0!</v>
      </c>
      <c r="BF26" s="42" t="e">
        <f t="shared" si="13"/>
        <v>#DIV/0!</v>
      </c>
      <c r="BG26" s="42" t="e">
        <f t="shared" si="14"/>
        <v>#DIV/0!</v>
      </c>
      <c r="BH26" s="42" t="e">
        <f t="shared" si="15"/>
        <v>#DIV/0!</v>
      </c>
      <c r="BI26" s="42" t="e">
        <f t="shared" si="16"/>
        <v>#DIV/0!</v>
      </c>
      <c r="BJ26" s="42" t="e">
        <f t="shared" si="17"/>
        <v>#DIV/0!</v>
      </c>
      <c r="BK26" s="42" t="e">
        <f t="shared" si="18"/>
        <v>#DIV/0!</v>
      </c>
      <c r="BL26" s="42" t="e">
        <f t="shared" si="19"/>
        <v>#DIV/0!</v>
      </c>
      <c r="BM26" s="42" t="e">
        <f t="shared" si="20"/>
        <v>#DIV/0!</v>
      </c>
      <c r="BN26" s="42"/>
      <c r="BO26" s="42">
        <f t="shared" si="21"/>
        <v>0</v>
      </c>
      <c r="BP26" s="42">
        <f t="shared" si="22"/>
        <v>0</v>
      </c>
      <c r="BQ26" s="42">
        <f t="shared" si="23"/>
        <v>0</v>
      </c>
      <c r="BR26" s="42">
        <f t="shared" si="24"/>
        <v>0</v>
      </c>
      <c r="BS26" s="42">
        <f t="shared" si="25"/>
        <v>0</v>
      </c>
      <c r="BT26" s="42">
        <f t="shared" si="26"/>
        <v>0</v>
      </c>
      <c r="BU26" s="42">
        <f t="shared" si="27"/>
        <v>0</v>
      </c>
      <c r="BV26" s="42">
        <f t="shared" si="28"/>
        <v>0</v>
      </c>
      <c r="BW26" s="42">
        <f t="shared" si="29"/>
        <v>0</v>
      </c>
      <c r="BX26" s="43">
        <f t="shared" si="47"/>
        <v>0</v>
      </c>
      <c r="BY26" s="42" t="str">
        <f t="shared" si="48"/>
        <v/>
      </c>
      <c r="BZ26" s="42" t="str">
        <f t="shared" si="49"/>
        <v/>
      </c>
      <c r="CA26" s="42" t="str">
        <f t="shared" si="50"/>
        <v/>
      </c>
      <c r="CB26" s="42" t="str">
        <f t="shared" si="51"/>
        <v/>
      </c>
      <c r="CC26" s="42" t="str">
        <f t="shared" si="52"/>
        <v/>
      </c>
      <c r="CD26" s="42" t="str">
        <f t="shared" si="53"/>
        <v/>
      </c>
      <c r="CE26" s="42" t="str">
        <f t="shared" si="54"/>
        <v/>
      </c>
      <c r="CF26" s="42" t="str">
        <f t="shared" si="55"/>
        <v/>
      </c>
      <c r="CG26" s="42" t="str">
        <f t="shared" si="56"/>
        <v/>
      </c>
      <c r="CH26" s="43">
        <f t="shared" si="57"/>
        <v>0</v>
      </c>
    </row>
    <row r="27" spans="2:86">
      <c r="B27" s="46"/>
      <c r="C27" s="50"/>
      <c r="D27" s="51"/>
      <c r="E27" s="51"/>
      <c r="F27" s="119" t="str">
        <f t="shared" si="31"/>
        <v/>
      </c>
      <c r="G27" s="47"/>
      <c r="H27" s="47"/>
      <c r="I27" s="47"/>
      <c r="J27" s="47"/>
      <c r="K27" s="47"/>
      <c r="L27" s="47"/>
      <c r="M27" s="47"/>
      <c r="N27" s="47"/>
      <c r="O27" s="47"/>
      <c r="P27" s="47"/>
      <c r="Q27" s="47"/>
      <c r="R27" s="47"/>
      <c r="V27" s="11" t="str">
        <f t="shared" si="32"/>
        <v/>
      </c>
      <c r="W27" s="11" t="str">
        <f t="shared" si="33"/>
        <v/>
      </c>
      <c r="X27" s="11" t="str">
        <f t="shared" si="34"/>
        <v/>
      </c>
      <c r="Y27" s="11" t="str">
        <f t="shared" si="35"/>
        <v/>
      </c>
      <c r="Z27" s="11" t="str">
        <f t="shared" si="36"/>
        <v/>
      </c>
      <c r="AA27" s="11" t="str">
        <f t="shared" si="37"/>
        <v/>
      </c>
      <c r="AB27" s="11" t="str">
        <f t="shared" si="38"/>
        <v/>
      </c>
      <c r="AC27" s="11" t="str">
        <f t="shared" si="39"/>
        <v/>
      </c>
      <c r="AD27" s="11" t="str">
        <f t="shared" si="40"/>
        <v/>
      </c>
      <c r="AE27" s="11" t="str">
        <f t="shared" si="41"/>
        <v/>
      </c>
      <c r="AF27" s="11" t="str">
        <f t="shared" si="42"/>
        <v/>
      </c>
      <c r="AG27" s="11" t="str">
        <f t="shared" si="43"/>
        <v/>
      </c>
      <c r="AI27" s="41" t="str">
        <f t="shared" si="2"/>
        <v/>
      </c>
      <c r="AJ27" s="52"/>
      <c r="AK27" s="52"/>
      <c r="AL27" s="52"/>
      <c r="AM27" s="52"/>
      <c r="AN27" s="52"/>
      <c r="AO27" s="52"/>
      <c r="AP27" s="52"/>
      <c r="AQ27" s="52"/>
      <c r="AR27" s="52"/>
      <c r="AS27" s="42"/>
      <c r="AT27" s="123"/>
      <c r="AU27" s="42">
        <f t="shared" si="3"/>
        <v>0</v>
      </c>
      <c r="AV27" s="42">
        <f t="shared" si="4"/>
        <v>0</v>
      </c>
      <c r="AW27" s="42">
        <f t="shared" si="5"/>
        <v>0</v>
      </c>
      <c r="AX27" s="42">
        <f t="shared" si="6"/>
        <v>0</v>
      </c>
      <c r="AY27" s="42">
        <f t="shared" si="7"/>
        <v>0</v>
      </c>
      <c r="AZ27" s="42">
        <f t="shared" si="8"/>
        <v>0</v>
      </c>
      <c r="BA27" s="42">
        <f t="shared" si="9"/>
        <v>0</v>
      </c>
      <c r="BB27" s="42">
        <f t="shared" si="10"/>
        <v>0</v>
      </c>
      <c r="BC27" s="42">
        <f t="shared" si="11"/>
        <v>0</v>
      </c>
      <c r="BD27" s="42">
        <f t="shared" si="45"/>
        <v>0</v>
      </c>
      <c r="BE27" s="42" t="e">
        <f t="shared" si="12"/>
        <v>#DIV/0!</v>
      </c>
      <c r="BF27" s="42" t="e">
        <f t="shared" si="13"/>
        <v>#DIV/0!</v>
      </c>
      <c r="BG27" s="42" t="e">
        <f t="shared" si="14"/>
        <v>#DIV/0!</v>
      </c>
      <c r="BH27" s="42" t="e">
        <f t="shared" si="15"/>
        <v>#DIV/0!</v>
      </c>
      <c r="BI27" s="42" t="e">
        <f t="shared" si="16"/>
        <v>#DIV/0!</v>
      </c>
      <c r="BJ27" s="42" t="e">
        <f t="shared" si="17"/>
        <v>#DIV/0!</v>
      </c>
      <c r="BK27" s="42" t="e">
        <f t="shared" si="18"/>
        <v>#DIV/0!</v>
      </c>
      <c r="BL27" s="42" t="e">
        <f t="shared" si="19"/>
        <v>#DIV/0!</v>
      </c>
      <c r="BM27" s="42" t="e">
        <f t="shared" si="20"/>
        <v>#DIV/0!</v>
      </c>
      <c r="BN27" s="42"/>
      <c r="BO27" s="42">
        <f t="shared" si="21"/>
        <v>0</v>
      </c>
      <c r="BP27" s="42">
        <f t="shared" si="22"/>
        <v>0</v>
      </c>
      <c r="BQ27" s="42">
        <f t="shared" si="23"/>
        <v>0</v>
      </c>
      <c r="BR27" s="42">
        <f t="shared" si="24"/>
        <v>0</v>
      </c>
      <c r="BS27" s="42">
        <f t="shared" si="25"/>
        <v>0</v>
      </c>
      <c r="BT27" s="42">
        <f t="shared" si="26"/>
        <v>0</v>
      </c>
      <c r="BU27" s="42">
        <f t="shared" si="27"/>
        <v>0</v>
      </c>
      <c r="BV27" s="42">
        <f t="shared" si="28"/>
        <v>0</v>
      </c>
      <c r="BW27" s="42">
        <f t="shared" si="29"/>
        <v>0</v>
      </c>
      <c r="BX27" s="43">
        <f t="shared" si="47"/>
        <v>0</v>
      </c>
      <c r="BY27" s="42" t="str">
        <f t="shared" si="48"/>
        <v/>
      </c>
      <c r="BZ27" s="42" t="str">
        <f t="shared" si="49"/>
        <v/>
      </c>
      <c r="CA27" s="42" t="str">
        <f t="shared" si="50"/>
        <v/>
      </c>
      <c r="CB27" s="42" t="str">
        <f t="shared" si="51"/>
        <v/>
      </c>
      <c r="CC27" s="42" t="str">
        <f t="shared" si="52"/>
        <v/>
      </c>
      <c r="CD27" s="42" t="str">
        <f t="shared" si="53"/>
        <v/>
      </c>
      <c r="CE27" s="42" t="str">
        <f t="shared" si="54"/>
        <v/>
      </c>
      <c r="CF27" s="42" t="str">
        <f t="shared" si="55"/>
        <v/>
      </c>
      <c r="CG27" s="42" t="str">
        <f t="shared" si="56"/>
        <v/>
      </c>
      <c r="CH27" s="43">
        <f t="shared" si="57"/>
        <v>0</v>
      </c>
    </row>
    <row r="28" spans="2:86">
      <c r="B28" s="46"/>
      <c r="C28" s="50"/>
      <c r="D28" s="51"/>
      <c r="E28" s="51"/>
      <c r="F28" s="119" t="str">
        <f t="shared" si="31"/>
        <v/>
      </c>
      <c r="G28" s="47"/>
      <c r="H28" s="47"/>
      <c r="I28" s="47"/>
      <c r="J28" s="47"/>
      <c r="K28" s="47"/>
      <c r="L28" s="47"/>
      <c r="M28" s="47"/>
      <c r="N28" s="47"/>
      <c r="O28" s="47"/>
      <c r="P28" s="47"/>
      <c r="Q28" s="47"/>
      <c r="R28" s="47"/>
      <c r="V28" s="11" t="str">
        <f t="shared" si="32"/>
        <v/>
      </c>
      <c r="W28" s="11" t="str">
        <f t="shared" si="33"/>
        <v/>
      </c>
      <c r="X28" s="11" t="str">
        <f t="shared" si="34"/>
        <v/>
      </c>
      <c r="Y28" s="11" t="str">
        <f t="shared" si="35"/>
        <v/>
      </c>
      <c r="Z28" s="11" t="str">
        <f t="shared" si="36"/>
        <v/>
      </c>
      <c r="AA28" s="11" t="str">
        <f t="shared" si="37"/>
        <v/>
      </c>
      <c r="AB28" s="11" t="str">
        <f t="shared" si="38"/>
        <v/>
      </c>
      <c r="AC28" s="11" t="str">
        <f t="shared" si="39"/>
        <v/>
      </c>
      <c r="AD28" s="11" t="str">
        <f t="shared" si="40"/>
        <v/>
      </c>
      <c r="AE28" s="11" t="str">
        <f t="shared" si="41"/>
        <v/>
      </c>
      <c r="AF28" s="11" t="str">
        <f t="shared" si="42"/>
        <v/>
      </c>
      <c r="AG28" s="11" t="str">
        <f t="shared" si="43"/>
        <v/>
      </c>
      <c r="AI28" s="41" t="str">
        <f t="shared" si="2"/>
        <v/>
      </c>
      <c r="AJ28" s="52"/>
      <c r="AK28" s="52"/>
      <c r="AL28" s="52"/>
      <c r="AM28" s="52"/>
      <c r="AN28" s="52"/>
      <c r="AO28" s="52"/>
      <c r="AP28" s="52"/>
      <c r="AQ28" s="52"/>
      <c r="AR28" s="52"/>
      <c r="AS28" s="42"/>
      <c r="AT28" s="123"/>
      <c r="AU28" s="42">
        <f t="shared" si="3"/>
        <v>0</v>
      </c>
      <c r="AV28" s="42">
        <f t="shared" si="4"/>
        <v>0</v>
      </c>
      <c r="AW28" s="42">
        <f t="shared" si="5"/>
        <v>0</v>
      </c>
      <c r="AX28" s="42">
        <f t="shared" si="6"/>
        <v>0</v>
      </c>
      <c r="AY28" s="42">
        <f t="shared" si="7"/>
        <v>0</v>
      </c>
      <c r="AZ28" s="42">
        <f t="shared" si="8"/>
        <v>0</v>
      </c>
      <c r="BA28" s="42">
        <f t="shared" si="9"/>
        <v>0</v>
      </c>
      <c r="BB28" s="42">
        <f t="shared" si="10"/>
        <v>0</v>
      </c>
      <c r="BC28" s="42">
        <f t="shared" si="11"/>
        <v>0</v>
      </c>
      <c r="BD28" s="42">
        <f t="shared" si="45"/>
        <v>0</v>
      </c>
      <c r="BE28" s="42" t="e">
        <f t="shared" si="12"/>
        <v>#DIV/0!</v>
      </c>
      <c r="BF28" s="42" t="e">
        <f t="shared" si="13"/>
        <v>#DIV/0!</v>
      </c>
      <c r="BG28" s="42" t="e">
        <f t="shared" si="14"/>
        <v>#DIV/0!</v>
      </c>
      <c r="BH28" s="42" t="e">
        <f t="shared" si="15"/>
        <v>#DIV/0!</v>
      </c>
      <c r="BI28" s="42" t="e">
        <f t="shared" si="16"/>
        <v>#DIV/0!</v>
      </c>
      <c r="BJ28" s="42" t="e">
        <f t="shared" si="17"/>
        <v>#DIV/0!</v>
      </c>
      <c r="BK28" s="42" t="e">
        <f t="shared" si="18"/>
        <v>#DIV/0!</v>
      </c>
      <c r="BL28" s="42" t="e">
        <f t="shared" si="19"/>
        <v>#DIV/0!</v>
      </c>
      <c r="BM28" s="42" t="e">
        <f t="shared" si="20"/>
        <v>#DIV/0!</v>
      </c>
      <c r="BN28" s="42"/>
      <c r="BO28" s="42">
        <f t="shared" si="21"/>
        <v>0</v>
      </c>
      <c r="BP28" s="42">
        <f t="shared" si="22"/>
        <v>0</v>
      </c>
      <c r="BQ28" s="42">
        <f t="shared" si="23"/>
        <v>0</v>
      </c>
      <c r="BR28" s="42">
        <f t="shared" si="24"/>
        <v>0</v>
      </c>
      <c r="BS28" s="42">
        <f t="shared" si="25"/>
        <v>0</v>
      </c>
      <c r="BT28" s="42">
        <f t="shared" si="26"/>
        <v>0</v>
      </c>
      <c r="BU28" s="42">
        <f t="shared" si="27"/>
        <v>0</v>
      </c>
      <c r="BV28" s="42">
        <f t="shared" si="28"/>
        <v>0</v>
      </c>
      <c r="BW28" s="42">
        <f t="shared" si="29"/>
        <v>0</v>
      </c>
      <c r="BX28" s="43">
        <f t="shared" si="47"/>
        <v>0</v>
      </c>
      <c r="BY28" s="42" t="str">
        <f t="shared" si="48"/>
        <v/>
      </c>
      <c r="BZ28" s="42" t="str">
        <f t="shared" si="49"/>
        <v/>
      </c>
      <c r="CA28" s="42" t="str">
        <f t="shared" si="50"/>
        <v/>
      </c>
      <c r="CB28" s="42" t="str">
        <f t="shared" si="51"/>
        <v/>
      </c>
      <c r="CC28" s="42" t="str">
        <f t="shared" si="52"/>
        <v/>
      </c>
      <c r="CD28" s="42" t="str">
        <f t="shared" si="53"/>
        <v/>
      </c>
      <c r="CE28" s="42" t="str">
        <f t="shared" si="54"/>
        <v/>
      </c>
      <c r="CF28" s="42" t="str">
        <f t="shared" si="55"/>
        <v/>
      </c>
      <c r="CG28" s="42" t="str">
        <f t="shared" si="56"/>
        <v/>
      </c>
      <c r="CH28" s="43">
        <f t="shared" si="57"/>
        <v>0</v>
      </c>
    </row>
    <row r="29" spans="2:86">
      <c r="B29" s="46"/>
      <c r="C29" s="50"/>
      <c r="D29" s="51"/>
      <c r="E29" s="51"/>
      <c r="F29" s="119" t="str">
        <f t="shared" si="31"/>
        <v/>
      </c>
      <c r="G29" s="47"/>
      <c r="H29" s="47"/>
      <c r="I29" s="47"/>
      <c r="J29" s="47"/>
      <c r="K29" s="47"/>
      <c r="L29" s="47"/>
      <c r="M29" s="47"/>
      <c r="N29" s="47"/>
      <c r="O29" s="47"/>
      <c r="P29" s="47"/>
      <c r="Q29" s="47"/>
      <c r="R29" s="47"/>
      <c r="V29" s="11" t="str">
        <f t="shared" si="32"/>
        <v/>
      </c>
      <c r="W29" s="11" t="str">
        <f t="shared" si="33"/>
        <v/>
      </c>
      <c r="X29" s="11" t="str">
        <f t="shared" si="34"/>
        <v/>
      </c>
      <c r="Y29" s="11" t="str">
        <f t="shared" si="35"/>
        <v/>
      </c>
      <c r="Z29" s="11" t="str">
        <f t="shared" si="36"/>
        <v/>
      </c>
      <c r="AA29" s="11" t="str">
        <f t="shared" si="37"/>
        <v/>
      </c>
      <c r="AB29" s="11" t="str">
        <f t="shared" si="38"/>
        <v/>
      </c>
      <c r="AC29" s="11" t="str">
        <f t="shared" si="39"/>
        <v/>
      </c>
      <c r="AD29" s="11" t="str">
        <f t="shared" si="40"/>
        <v/>
      </c>
      <c r="AE29" s="11" t="str">
        <f t="shared" si="41"/>
        <v/>
      </c>
      <c r="AF29" s="11" t="str">
        <f t="shared" si="42"/>
        <v/>
      </c>
      <c r="AG29" s="11" t="str">
        <f t="shared" si="43"/>
        <v/>
      </c>
      <c r="AI29" s="41" t="str">
        <f t="shared" si="2"/>
        <v/>
      </c>
      <c r="AJ29" s="52"/>
      <c r="AK29" s="52"/>
      <c r="AL29" s="52"/>
      <c r="AM29" s="52"/>
      <c r="AN29" s="52"/>
      <c r="AO29" s="52"/>
      <c r="AP29" s="52"/>
      <c r="AQ29" s="52"/>
      <c r="AR29" s="52"/>
      <c r="AS29" s="42"/>
      <c r="AT29" s="123"/>
      <c r="AU29" s="42">
        <f t="shared" si="3"/>
        <v>0</v>
      </c>
      <c r="AV29" s="42">
        <f t="shared" si="4"/>
        <v>0</v>
      </c>
      <c r="AW29" s="42">
        <f t="shared" si="5"/>
        <v>0</v>
      </c>
      <c r="AX29" s="42">
        <f t="shared" si="6"/>
        <v>0</v>
      </c>
      <c r="AY29" s="42">
        <f t="shared" si="7"/>
        <v>0</v>
      </c>
      <c r="AZ29" s="42">
        <f t="shared" si="8"/>
        <v>0</v>
      </c>
      <c r="BA29" s="42">
        <f t="shared" si="9"/>
        <v>0</v>
      </c>
      <c r="BB29" s="42">
        <f t="shared" si="10"/>
        <v>0</v>
      </c>
      <c r="BC29" s="42">
        <f t="shared" si="11"/>
        <v>0</v>
      </c>
      <c r="BD29" s="42">
        <f t="shared" si="45"/>
        <v>0</v>
      </c>
      <c r="BE29" s="42" t="e">
        <f t="shared" si="12"/>
        <v>#DIV/0!</v>
      </c>
      <c r="BF29" s="42" t="e">
        <f t="shared" si="13"/>
        <v>#DIV/0!</v>
      </c>
      <c r="BG29" s="42" t="e">
        <f t="shared" si="14"/>
        <v>#DIV/0!</v>
      </c>
      <c r="BH29" s="42" t="e">
        <f t="shared" si="15"/>
        <v>#DIV/0!</v>
      </c>
      <c r="BI29" s="42" t="e">
        <f t="shared" si="16"/>
        <v>#DIV/0!</v>
      </c>
      <c r="BJ29" s="42" t="e">
        <f t="shared" si="17"/>
        <v>#DIV/0!</v>
      </c>
      <c r="BK29" s="42" t="e">
        <f t="shared" si="18"/>
        <v>#DIV/0!</v>
      </c>
      <c r="BL29" s="42" t="e">
        <f t="shared" si="19"/>
        <v>#DIV/0!</v>
      </c>
      <c r="BM29" s="42" t="e">
        <f t="shared" si="20"/>
        <v>#DIV/0!</v>
      </c>
      <c r="BN29" s="42"/>
      <c r="BO29" s="42">
        <f t="shared" si="21"/>
        <v>0</v>
      </c>
      <c r="BP29" s="42">
        <f t="shared" si="22"/>
        <v>0</v>
      </c>
      <c r="BQ29" s="42">
        <f t="shared" si="23"/>
        <v>0</v>
      </c>
      <c r="BR29" s="42">
        <f t="shared" si="24"/>
        <v>0</v>
      </c>
      <c r="BS29" s="42">
        <f t="shared" si="25"/>
        <v>0</v>
      </c>
      <c r="BT29" s="42">
        <f t="shared" si="26"/>
        <v>0</v>
      </c>
      <c r="BU29" s="42">
        <f t="shared" si="27"/>
        <v>0</v>
      </c>
      <c r="BV29" s="42">
        <f t="shared" si="28"/>
        <v>0</v>
      </c>
      <c r="BW29" s="42">
        <f t="shared" si="29"/>
        <v>0</v>
      </c>
      <c r="BX29" s="43">
        <f t="shared" si="47"/>
        <v>0</v>
      </c>
      <c r="BY29" s="42" t="str">
        <f t="shared" si="48"/>
        <v/>
      </c>
      <c r="BZ29" s="42" t="str">
        <f t="shared" si="49"/>
        <v/>
      </c>
      <c r="CA29" s="42" t="str">
        <f t="shared" si="50"/>
        <v/>
      </c>
      <c r="CB29" s="42" t="str">
        <f t="shared" si="51"/>
        <v/>
      </c>
      <c r="CC29" s="42" t="str">
        <f t="shared" si="52"/>
        <v/>
      </c>
      <c r="CD29" s="42" t="str">
        <f t="shared" si="53"/>
        <v/>
      </c>
      <c r="CE29" s="42" t="str">
        <f t="shared" si="54"/>
        <v/>
      </c>
      <c r="CF29" s="42" t="str">
        <f t="shared" si="55"/>
        <v/>
      </c>
      <c r="CG29" s="42" t="str">
        <f t="shared" si="56"/>
        <v/>
      </c>
      <c r="CH29" s="43">
        <f t="shared" si="57"/>
        <v>0</v>
      </c>
    </row>
    <row r="30" spans="2:86">
      <c r="B30" s="46"/>
      <c r="C30" s="50"/>
      <c r="D30" s="51"/>
      <c r="E30" s="51"/>
      <c r="F30" s="119" t="str">
        <f t="shared" si="31"/>
        <v/>
      </c>
      <c r="G30" s="47"/>
      <c r="H30" s="47"/>
      <c r="I30" s="47"/>
      <c r="J30" s="47"/>
      <c r="K30" s="47"/>
      <c r="L30" s="47"/>
      <c r="M30" s="47"/>
      <c r="N30" s="47"/>
      <c r="O30" s="47"/>
      <c r="P30" s="47"/>
      <c r="Q30" s="47"/>
      <c r="R30" s="47"/>
      <c r="V30" s="11" t="str">
        <f t="shared" si="32"/>
        <v/>
      </c>
      <c r="W30" s="11" t="str">
        <f t="shared" si="33"/>
        <v/>
      </c>
      <c r="X30" s="11" t="str">
        <f t="shared" si="34"/>
        <v/>
      </c>
      <c r="Y30" s="11" t="str">
        <f t="shared" si="35"/>
        <v/>
      </c>
      <c r="Z30" s="11" t="str">
        <f t="shared" si="36"/>
        <v/>
      </c>
      <c r="AA30" s="11" t="str">
        <f t="shared" si="37"/>
        <v/>
      </c>
      <c r="AB30" s="11" t="str">
        <f t="shared" si="38"/>
        <v/>
      </c>
      <c r="AC30" s="11" t="str">
        <f t="shared" si="39"/>
        <v/>
      </c>
      <c r="AD30" s="11" t="str">
        <f t="shared" si="40"/>
        <v/>
      </c>
      <c r="AE30" s="11" t="str">
        <f t="shared" si="41"/>
        <v/>
      </c>
      <c r="AF30" s="11" t="str">
        <f t="shared" si="42"/>
        <v/>
      </c>
      <c r="AG30" s="11" t="str">
        <f t="shared" si="43"/>
        <v/>
      </c>
      <c r="AI30" s="41" t="str">
        <f t="shared" si="2"/>
        <v/>
      </c>
      <c r="AJ30" s="52"/>
      <c r="AK30" s="52"/>
      <c r="AL30" s="52"/>
      <c r="AM30" s="52"/>
      <c r="AN30" s="52"/>
      <c r="AO30" s="52"/>
      <c r="AP30" s="52"/>
      <c r="AQ30" s="52"/>
      <c r="AR30" s="52"/>
      <c r="AS30" s="42"/>
      <c r="AT30" s="123"/>
      <c r="AU30" s="42">
        <f t="shared" si="3"/>
        <v>0</v>
      </c>
      <c r="AV30" s="42">
        <f t="shared" si="4"/>
        <v>0</v>
      </c>
      <c r="AW30" s="42">
        <f t="shared" si="5"/>
        <v>0</v>
      </c>
      <c r="AX30" s="42">
        <f t="shared" si="6"/>
        <v>0</v>
      </c>
      <c r="AY30" s="42">
        <f t="shared" si="7"/>
        <v>0</v>
      </c>
      <c r="AZ30" s="42">
        <f t="shared" si="8"/>
        <v>0</v>
      </c>
      <c r="BA30" s="42">
        <f t="shared" si="9"/>
        <v>0</v>
      </c>
      <c r="BB30" s="42">
        <f t="shared" si="10"/>
        <v>0</v>
      </c>
      <c r="BC30" s="42">
        <f t="shared" si="11"/>
        <v>0</v>
      </c>
      <c r="BD30" s="42">
        <f t="shared" si="45"/>
        <v>0</v>
      </c>
      <c r="BE30" s="42" t="e">
        <f t="shared" si="12"/>
        <v>#DIV/0!</v>
      </c>
      <c r="BF30" s="42" t="e">
        <f t="shared" si="13"/>
        <v>#DIV/0!</v>
      </c>
      <c r="BG30" s="42" t="e">
        <f t="shared" si="14"/>
        <v>#DIV/0!</v>
      </c>
      <c r="BH30" s="42" t="e">
        <f t="shared" si="15"/>
        <v>#DIV/0!</v>
      </c>
      <c r="BI30" s="42" t="e">
        <f t="shared" si="16"/>
        <v>#DIV/0!</v>
      </c>
      <c r="BJ30" s="42" t="e">
        <f t="shared" si="17"/>
        <v>#DIV/0!</v>
      </c>
      <c r="BK30" s="42" t="e">
        <f t="shared" si="18"/>
        <v>#DIV/0!</v>
      </c>
      <c r="BL30" s="42" t="e">
        <f t="shared" si="19"/>
        <v>#DIV/0!</v>
      </c>
      <c r="BM30" s="42" t="e">
        <f t="shared" si="20"/>
        <v>#DIV/0!</v>
      </c>
      <c r="BN30" s="42"/>
      <c r="BO30" s="42">
        <f t="shared" si="21"/>
        <v>0</v>
      </c>
      <c r="BP30" s="42">
        <f t="shared" si="22"/>
        <v>0</v>
      </c>
      <c r="BQ30" s="42">
        <f t="shared" si="23"/>
        <v>0</v>
      </c>
      <c r="BR30" s="42">
        <f t="shared" si="24"/>
        <v>0</v>
      </c>
      <c r="BS30" s="42">
        <f t="shared" si="25"/>
        <v>0</v>
      </c>
      <c r="BT30" s="42">
        <f t="shared" si="26"/>
        <v>0</v>
      </c>
      <c r="BU30" s="42">
        <f t="shared" si="27"/>
        <v>0</v>
      </c>
      <c r="BV30" s="42">
        <f t="shared" si="28"/>
        <v>0</v>
      </c>
      <c r="BW30" s="42">
        <f t="shared" si="29"/>
        <v>0</v>
      </c>
      <c r="BX30" s="43">
        <f t="shared" si="47"/>
        <v>0</v>
      </c>
      <c r="BY30" s="42" t="str">
        <f t="shared" si="48"/>
        <v/>
      </c>
      <c r="BZ30" s="42" t="str">
        <f t="shared" si="49"/>
        <v/>
      </c>
      <c r="CA30" s="42" t="str">
        <f t="shared" si="50"/>
        <v/>
      </c>
      <c r="CB30" s="42" t="str">
        <f t="shared" si="51"/>
        <v/>
      </c>
      <c r="CC30" s="42" t="str">
        <f t="shared" si="52"/>
        <v/>
      </c>
      <c r="CD30" s="42" t="str">
        <f t="shared" si="53"/>
        <v/>
      </c>
      <c r="CE30" s="42" t="str">
        <f t="shared" si="54"/>
        <v/>
      </c>
      <c r="CF30" s="42" t="str">
        <f t="shared" si="55"/>
        <v/>
      </c>
      <c r="CG30" s="42" t="str">
        <f t="shared" si="56"/>
        <v/>
      </c>
      <c r="CH30" s="43">
        <f t="shared" si="57"/>
        <v>0</v>
      </c>
    </row>
    <row r="31" spans="2:86">
      <c r="B31" s="46"/>
      <c r="C31" s="50"/>
      <c r="D31" s="51"/>
      <c r="E31" s="51"/>
      <c r="F31" s="119" t="str">
        <f t="shared" si="31"/>
        <v/>
      </c>
      <c r="G31" s="47"/>
      <c r="H31" s="47"/>
      <c r="I31" s="47"/>
      <c r="J31" s="47"/>
      <c r="K31" s="47"/>
      <c r="L31" s="47"/>
      <c r="M31" s="47"/>
      <c r="N31" s="47"/>
      <c r="O31" s="47"/>
      <c r="P31" s="47"/>
      <c r="Q31" s="47"/>
      <c r="R31" s="47"/>
      <c r="V31" s="11" t="str">
        <f t="shared" si="32"/>
        <v/>
      </c>
      <c r="W31" s="11" t="str">
        <f t="shared" si="33"/>
        <v/>
      </c>
      <c r="X31" s="11" t="str">
        <f t="shared" si="34"/>
        <v/>
      </c>
      <c r="Y31" s="11" t="str">
        <f t="shared" si="35"/>
        <v/>
      </c>
      <c r="Z31" s="11" t="str">
        <f t="shared" si="36"/>
        <v/>
      </c>
      <c r="AA31" s="11" t="str">
        <f t="shared" si="37"/>
        <v/>
      </c>
      <c r="AB31" s="11" t="str">
        <f t="shared" si="38"/>
        <v/>
      </c>
      <c r="AC31" s="11" t="str">
        <f t="shared" si="39"/>
        <v/>
      </c>
      <c r="AD31" s="11" t="str">
        <f t="shared" si="40"/>
        <v/>
      </c>
      <c r="AE31" s="11" t="str">
        <f t="shared" si="41"/>
        <v/>
      </c>
      <c r="AF31" s="11" t="str">
        <f t="shared" si="42"/>
        <v/>
      </c>
      <c r="AG31" s="11" t="str">
        <f t="shared" si="43"/>
        <v/>
      </c>
      <c r="AI31" s="41" t="str">
        <f t="shared" si="2"/>
        <v/>
      </c>
      <c r="AJ31" s="52"/>
      <c r="AK31" s="52"/>
      <c r="AL31" s="52"/>
      <c r="AM31" s="52"/>
      <c r="AN31" s="52"/>
      <c r="AO31" s="52"/>
      <c r="AP31" s="52"/>
      <c r="AQ31" s="52"/>
      <c r="AR31" s="52"/>
      <c r="AS31" s="42"/>
      <c r="AT31" s="123"/>
      <c r="AU31" s="42">
        <f t="shared" si="3"/>
        <v>0</v>
      </c>
      <c r="AV31" s="42">
        <f t="shared" si="4"/>
        <v>0</v>
      </c>
      <c r="AW31" s="42">
        <f t="shared" si="5"/>
        <v>0</v>
      </c>
      <c r="AX31" s="42">
        <f t="shared" si="6"/>
        <v>0</v>
      </c>
      <c r="AY31" s="42">
        <f t="shared" si="7"/>
        <v>0</v>
      </c>
      <c r="AZ31" s="42">
        <f t="shared" si="8"/>
        <v>0</v>
      </c>
      <c r="BA31" s="42">
        <f t="shared" si="9"/>
        <v>0</v>
      </c>
      <c r="BB31" s="42">
        <f t="shared" si="10"/>
        <v>0</v>
      </c>
      <c r="BC31" s="42">
        <f t="shared" si="11"/>
        <v>0</v>
      </c>
      <c r="BD31" s="42">
        <f t="shared" si="45"/>
        <v>0</v>
      </c>
      <c r="BE31" s="42" t="e">
        <f t="shared" si="12"/>
        <v>#DIV/0!</v>
      </c>
      <c r="BF31" s="42" t="e">
        <f t="shared" si="13"/>
        <v>#DIV/0!</v>
      </c>
      <c r="BG31" s="42" t="e">
        <f t="shared" si="14"/>
        <v>#DIV/0!</v>
      </c>
      <c r="BH31" s="42" t="e">
        <f t="shared" si="15"/>
        <v>#DIV/0!</v>
      </c>
      <c r="BI31" s="42" t="e">
        <f t="shared" si="16"/>
        <v>#DIV/0!</v>
      </c>
      <c r="BJ31" s="42" t="e">
        <f t="shared" si="17"/>
        <v>#DIV/0!</v>
      </c>
      <c r="BK31" s="42" t="e">
        <f t="shared" si="18"/>
        <v>#DIV/0!</v>
      </c>
      <c r="BL31" s="42" t="e">
        <f t="shared" si="19"/>
        <v>#DIV/0!</v>
      </c>
      <c r="BM31" s="42" t="e">
        <f t="shared" si="20"/>
        <v>#DIV/0!</v>
      </c>
      <c r="BN31" s="42"/>
      <c r="BO31" s="42">
        <f t="shared" si="21"/>
        <v>0</v>
      </c>
      <c r="BP31" s="42">
        <f t="shared" si="22"/>
        <v>0</v>
      </c>
      <c r="BQ31" s="42">
        <f t="shared" si="23"/>
        <v>0</v>
      </c>
      <c r="BR31" s="42">
        <f t="shared" si="24"/>
        <v>0</v>
      </c>
      <c r="BS31" s="42">
        <f t="shared" si="25"/>
        <v>0</v>
      </c>
      <c r="BT31" s="42">
        <f t="shared" si="26"/>
        <v>0</v>
      </c>
      <c r="BU31" s="42">
        <f t="shared" si="27"/>
        <v>0</v>
      </c>
      <c r="BV31" s="42">
        <f t="shared" si="28"/>
        <v>0</v>
      </c>
      <c r="BW31" s="42">
        <f t="shared" si="29"/>
        <v>0</v>
      </c>
      <c r="BX31" s="43">
        <f t="shared" si="47"/>
        <v>0</v>
      </c>
      <c r="BY31" s="42" t="str">
        <f t="shared" si="48"/>
        <v/>
      </c>
      <c r="BZ31" s="42" t="str">
        <f t="shared" si="49"/>
        <v/>
      </c>
      <c r="CA31" s="42" t="str">
        <f t="shared" si="50"/>
        <v/>
      </c>
      <c r="CB31" s="42" t="str">
        <f t="shared" si="51"/>
        <v/>
      </c>
      <c r="CC31" s="42" t="str">
        <f t="shared" si="52"/>
        <v/>
      </c>
      <c r="CD31" s="42" t="str">
        <f t="shared" si="53"/>
        <v/>
      </c>
      <c r="CE31" s="42" t="str">
        <f t="shared" si="54"/>
        <v/>
      </c>
      <c r="CF31" s="42" t="str">
        <f t="shared" si="55"/>
        <v/>
      </c>
      <c r="CG31" s="42" t="str">
        <f t="shared" si="56"/>
        <v/>
      </c>
      <c r="CH31" s="43">
        <f t="shared" si="57"/>
        <v>0</v>
      </c>
    </row>
    <row r="32" spans="2:86">
      <c r="B32" s="46"/>
      <c r="C32" s="50"/>
      <c r="D32" s="51"/>
      <c r="E32" s="51"/>
      <c r="F32" s="119" t="str">
        <f t="shared" si="31"/>
        <v/>
      </c>
      <c r="G32" s="47"/>
      <c r="H32" s="47"/>
      <c r="I32" s="47"/>
      <c r="J32" s="47"/>
      <c r="K32" s="47"/>
      <c r="L32" s="47"/>
      <c r="M32" s="47"/>
      <c r="N32" s="47"/>
      <c r="O32" s="47"/>
      <c r="P32" s="47"/>
      <c r="Q32" s="47"/>
      <c r="R32" s="47"/>
      <c r="V32" s="11" t="str">
        <f t="shared" si="32"/>
        <v/>
      </c>
      <c r="W32" s="11" t="str">
        <f t="shared" si="33"/>
        <v/>
      </c>
      <c r="X32" s="11" t="str">
        <f t="shared" si="34"/>
        <v/>
      </c>
      <c r="Y32" s="11" t="str">
        <f t="shared" si="35"/>
        <v/>
      </c>
      <c r="Z32" s="11" t="str">
        <f t="shared" si="36"/>
        <v/>
      </c>
      <c r="AA32" s="11" t="str">
        <f t="shared" si="37"/>
        <v/>
      </c>
      <c r="AB32" s="11" t="str">
        <f t="shared" si="38"/>
        <v/>
      </c>
      <c r="AC32" s="11" t="str">
        <f t="shared" si="39"/>
        <v/>
      </c>
      <c r="AD32" s="11" t="str">
        <f t="shared" si="40"/>
        <v/>
      </c>
      <c r="AE32" s="11" t="str">
        <f t="shared" si="41"/>
        <v/>
      </c>
      <c r="AF32" s="11" t="str">
        <f t="shared" si="42"/>
        <v/>
      </c>
      <c r="AG32" s="11" t="str">
        <f t="shared" si="43"/>
        <v/>
      </c>
      <c r="AI32" s="41" t="str">
        <f t="shared" si="2"/>
        <v/>
      </c>
      <c r="AJ32" s="52"/>
      <c r="AK32" s="52"/>
      <c r="AL32" s="52"/>
      <c r="AM32" s="52"/>
      <c r="AN32" s="52"/>
      <c r="AO32" s="52"/>
      <c r="AP32" s="52"/>
      <c r="AQ32" s="52"/>
      <c r="AR32" s="52"/>
      <c r="AS32" s="42"/>
      <c r="AT32" s="123"/>
      <c r="AU32" s="42">
        <f t="shared" si="3"/>
        <v>0</v>
      </c>
      <c r="AV32" s="42">
        <f t="shared" si="4"/>
        <v>0</v>
      </c>
      <c r="AW32" s="42">
        <f t="shared" si="5"/>
        <v>0</v>
      </c>
      <c r="AX32" s="42">
        <f t="shared" si="6"/>
        <v>0</v>
      </c>
      <c r="AY32" s="42">
        <f t="shared" si="7"/>
        <v>0</v>
      </c>
      <c r="AZ32" s="42">
        <f t="shared" si="8"/>
        <v>0</v>
      </c>
      <c r="BA32" s="42">
        <f t="shared" si="9"/>
        <v>0</v>
      </c>
      <c r="BB32" s="42">
        <f t="shared" si="10"/>
        <v>0</v>
      </c>
      <c r="BC32" s="42">
        <f t="shared" si="11"/>
        <v>0</v>
      </c>
      <c r="BD32" s="42">
        <f t="shared" si="45"/>
        <v>0</v>
      </c>
      <c r="BE32" s="42" t="e">
        <f t="shared" si="12"/>
        <v>#DIV/0!</v>
      </c>
      <c r="BF32" s="42" t="e">
        <f t="shared" si="13"/>
        <v>#DIV/0!</v>
      </c>
      <c r="BG32" s="42" t="e">
        <f t="shared" si="14"/>
        <v>#DIV/0!</v>
      </c>
      <c r="BH32" s="42" t="e">
        <f t="shared" si="15"/>
        <v>#DIV/0!</v>
      </c>
      <c r="BI32" s="42" t="e">
        <f t="shared" si="16"/>
        <v>#DIV/0!</v>
      </c>
      <c r="BJ32" s="42" t="e">
        <f t="shared" si="17"/>
        <v>#DIV/0!</v>
      </c>
      <c r="BK32" s="42" t="e">
        <f t="shared" si="18"/>
        <v>#DIV/0!</v>
      </c>
      <c r="BL32" s="42" t="e">
        <f t="shared" si="19"/>
        <v>#DIV/0!</v>
      </c>
      <c r="BM32" s="42" t="e">
        <f t="shared" si="20"/>
        <v>#DIV/0!</v>
      </c>
      <c r="BN32" s="42"/>
      <c r="BO32" s="42">
        <f t="shared" si="21"/>
        <v>0</v>
      </c>
      <c r="BP32" s="42">
        <f t="shared" si="22"/>
        <v>0</v>
      </c>
      <c r="BQ32" s="42">
        <f t="shared" si="23"/>
        <v>0</v>
      </c>
      <c r="BR32" s="42">
        <f t="shared" si="24"/>
        <v>0</v>
      </c>
      <c r="BS32" s="42">
        <f t="shared" si="25"/>
        <v>0</v>
      </c>
      <c r="BT32" s="42">
        <f t="shared" si="26"/>
        <v>0</v>
      </c>
      <c r="BU32" s="42">
        <f t="shared" si="27"/>
        <v>0</v>
      </c>
      <c r="BV32" s="42">
        <f t="shared" si="28"/>
        <v>0</v>
      </c>
      <c r="BW32" s="42">
        <f t="shared" si="29"/>
        <v>0</v>
      </c>
      <c r="BX32" s="43">
        <f t="shared" si="47"/>
        <v>0</v>
      </c>
      <c r="BY32" s="42" t="str">
        <f t="shared" si="48"/>
        <v/>
      </c>
      <c r="BZ32" s="42" t="str">
        <f t="shared" si="49"/>
        <v/>
      </c>
      <c r="CA32" s="42" t="str">
        <f t="shared" si="50"/>
        <v/>
      </c>
      <c r="CB32" s="42" t="str">
        <f t="shared" si="51"/>
        <v/>
      </c>
      <c r="CC32" s="42" t="str">
        <f t="shared" si="52"/>
        <v/>
      </c>
      <c r="CD32" s="42" t="str">
        <f t="shared" si="53"/>
        <v/>
      </c>
      <c r="CE32" s="42" t="str">
        <f t="shared" si="54"/>
        <v/>
      </c>
      <c r="CF32" s="42" t="str">
        <f t="shared" si="55"/>
        <v/>
      </c>
      <c r="CG32" s="42" t="str">
        <f t="shared" si="56"/>
        <v/>
      </c>
      <c r="CH32" s="43">
        <f t="shared" si="57"/>
        <v>0</v>
      </c>
    </row>
    <row r="33" spans="2:86">
      <c r="B33" s="46"/>
      <c r="C33" s="50"/>
      <c r="D33" s="51"/>
      <c r="E33" s="51"/>
      <c r="F33" s="119" t="str">
        <f t="shared" si="31"/>
        <v/>
      </c>
      <c r="G33" s="47"/>
      <c r="H33" s="47"/>
      <c r="I33" s="47"/>
      <c r="J33" s="47"/>
      <c r="K33" s="47"/>
      <c r="L33" s="47"/>
      <c r="M33" s="47"/>
      <c r="N33" s="47"/>
      <c r="O33" s="47"/>
      <c r="P33" s="47"/>
      <c r="Q33" s="47"/>
      <c r="R33" s="47"/>
      <c r="V33" s="11" t="str">
        <f t="shared" si="32"/>
        <v/>
      </c>
      <c r="W33" s="11" t="str">
        <f t="shared" si="33"/>
        <v/>
      </c>
      <c r="X33" s="11" t="str">
        <f t="shared" si="34"/>
        <v/>
      </c>
      <c r="Y33" s="11" t="str">
        <f t="shared" si="35"/>
        <v/>
      </c>
      <c r="Z33" s="11" t="str">
        <f t="shared" si="36"/>
        <v/>
      </c>
      <c r="AA33" s="11" t="str">
        <f t="shared" si="37"/>
        <v/>
      </c>
      <c r="AB33" s="11" t="str">
        <f t="shared" si="38"/>
        <v/>
      </c>
      <c r="AC33" s="11" t="str">
        <f t="shared" si="39"/>
        <v/>
      </c>
      <c r="AD33" s="11" t="str">
        <f t="shared" si="40"/>
        <v/>
      </c>
      <c r="AE33" s="11" t="str">
        <f t="shared" si="41"/>
        <v/>
      </c>
      <c r="AF33" s="11" t="str">
        <f t="shared" si="42"/>
        <v/>
      </c>
      <c r="AG33" s="11" t="str">
        <f t="shared" si="43"/>
        <v/>
      </c>
      <c r="AI33" s="41" t="str">
        <f t="shared" si="2"/>
        <v/>
      </c>
      <c r="AJ33" s="52"/>
      <c r="AK33" s="52"/>
      <c r="AL33" s="52"/>
      <c r="AM33" s="52"/>
      <c r="AN33" s="52"/>
      <c r="AO33" s="52"/>
      <c r="AP33" s="52"/>
      <c r="AQ33" s="52"/>
      <c r="AR33" s="52"/>
      <c r="AS33" s="42"/>
      <c r="AT33" s="123"/>
      <c r="AU33" s="42">
        <f t="shared" si="3"/>
        <v>0</v>
      </c>
      <c r="AV33" s="42">
        <f t="shared" si="4"/>
        <v>0</v>
      </c>
      <c r="AW33" s="42">
        <f t="shared" si="5"/>
        <v>0</v>
      </c>
      <c r="AX33" s="42">
        <f t="shared" si="6"/>
        <v>0</v>
      </c>
      <c r="AY33" s="42">
        <f t="shared" si="7"/>
        <v>0</v>
      </c>
      <c r="AZ33" s="42">
        <f t="shared" si="8"/>
        <v>0</v>
      </c>
      <c r="BA33" s="42">
        <f t="shared" si="9"/>
        <v>0</v>
      </c>
      <c r="BB33" s="42">
        <f t="shared" si="10"/>
        <v>0</v>
      </c>
      <c r="BC33" s="42">
        <f t="shared" si="11"/>
        <v>0</v>
      </c>
      <c r="BD33" s="42">
        <f t="shared" si="45"/>
        <v>0</v>
      </c>
      <c r="BE33" s="42" t="e">
        <f t="shared" si="12"/>
        <v>#DIV/0!</v>
      </c>
      <c r="BF33" s="42" t="e">
        <f t="shared" si="13"/>
        <v>#DIV/0!</v>
      </c>
      <c r="BG33" s="42" t="e">
        <f t="shared" si="14"/>
        <v>#DIV/0!</v>
      </c>
      <c r="BH33" s="42" t="e">
        <f t="shared" si="15"/>
        <v>#DIV/0!</v>
      </c>
      <c r="BI33" s="42" t="e">
        <f t="shared" si="16"/>
        <v>#DIV/0!</v>
      </c>
      <c r="BJ33" s="42" t="e">
        <f t="shared" si="17"/>
        <v>#DIV/0!</v>
      </c>
      <c r="BK33" s="42" t="e">
        <f t="shared" si="18"/>
        <v>#DIV/0!</v>
      </c>
      <c r="BL33" s="42" t="e">
        <f t="shared" si="19"/>
        <v>#DIV/0!</v>
      </c>
      <c r="BM33" s="42" t="e">
        <f t="shared" si="20"/>
        <v>#DIV/0!</v>
      </c>
      <c r="BN33" s="42"/>
      <c r="BO33" s="42">
        <f t="shared" si="21"/>
        <v>0</v>
      </c>
      <c r="BP33" s="42">
        <f t="shared" si="22"/>
        <v>0</v>
      </c>
      <c r="BQ33" s="42">
        <f t="shared" si="23"/>
        <v>0</v>
      </c>
      <c r="BR33" s="42">
        <f t="shared" si="24"/>
        <v>0</v>
      </c>
      <c r="BS33" s="42">
        <f t="shared" si="25"/>
        <v>0</v>
      </c>
      <c r="BT33" s="42">
        <f t="shared" si="26"/>
        <v>0</v>
      </c>
      <c r="BU33" s="42">
        <f t="shared" si="27"/>
        <v>0</v>
      </c>
      <c r="BV33" s="42">
        <f t="shared" si="28"/>
        <v>0</v>
      </c>
      <c r="BW33" s="42">
        <f t="shared" si="29"/>
        <v>0</v>
      </c>
      <c r="BX33" s="43">
        <f t="shared" si="47"/>
        <v>0</v>
      </c>
      <c r="BY33" s="42" t="str">
        <f t="shared" si="48"/>
        <v/>
      </c>
      <c r="BZ33" s="42" t="str">
        <f t="shared" si="49"/>
        <v/>
      </c>
      <c r="CA33" s="42" t="str">
        <f t="shared" si="50"/>
        <v/>
      </c>
      <c r="CB33" s="42" t="str">
        <f t="shared" si="51"/>
        <v/>
      </c>
      <c r="CC33" s="42" t="str">
        <f t="shared" si="52"/>
        <v/>
      </c>
      <c r="CD33" s="42" t="str">
        <f t="shared" si="53"/>
        <v/>
      </c>
      <c r="CE33" s="42" t="str">
        <f t="shared" si="54"/>
        <v/>
      </c>
      <c r="CF33" s="42" t="str">
        <f t="shared" si="55"/>
        <v/>
      </c>
      <c r="CG33" s="42" t="str">
        <f t="shared" si="56"/>
        <v/>
      </c>
      <c r="CH33" s="43">
        <f t="shared" si="57"/>
        <v>0</v>
      </c>
    </row>
    <row r="34" spans="2:86">
      <c r="B34" s="46"/>
      <c r="C34" s="50"/>
      <c r="D34" s="51"/>
      <c r="E34" s="51"/>
      <c r="F34" s="119" t="str">
        <f t="shared" si="31"/>
        <v/>
      </c>
      <c r="G34" s="47"/>
      <c r="H34" s="47"/>
      <c r="I34" s="47"/>
      <c r="J34" s="47"/>
      <c r="K34" s="47"/>
      <c r="L34" s="47"/>
      <c r="M34" s="47"/>
      <c r="N34" s="47"/>
      <c r="O34" s="47"/>
      <c r="P34" s="47"/>
      <c r="Q34" s="47"/>
      <c r="R34" s="47"/>
      <c r="V34" s="11" t="str">
        <f t="shared" si="32"/>
        <v/>
      </c>
      <c r="W34" s="11" t="str">
        <f t="shared" si="33"/>
        <v/>
      </c>
      <c r="X34" s="11" t="str">
        <f t="shared" si="34"/>
        <v/>
      </c>
      <c r="Y34" s="11" t="str">
        <f t="shared" si="35"/>
        <v/>
      </c>
      <c r="Z34" s="11" t="str">
        <f t="shared" si="36"/>
        <v/>
      </c>
      <c r="AA34" s="11" t="str">
        <f t="shared" si="37"/>
        <v/>
      </c>
      <c r="AB34" s="11" t="str">
        <f t="shared" si="38"/>
        <v/>
      </c>
      <c r="AC34" s="11" t="str">
        <f t="shared" si="39"/>
        <v/>
      </c>
      <c r="AD34" s="11" t="str">
        <f t="shared" si="40"/>
        <v/>
      </c>
      <c r="AE34" s="11" t="str">
        <f t="shared" si="41"/>
        <v/>
      </c>
      <c r="AF34" s="11" t="str">
        <f t="shared" si="42"/>
        <v/>
      </c>
      <c r="AG34" s="11" t="str">
        <f t="shared" si="43"/>
        <v/>
      </c>
      <c r="AI34" s="41" t="str">
        <f t="shared" si="2"/>
        <v/>
      </c>
      <c r="AJ34" s="52"/>
      <c r="AK34" s="52"/>
      <c r="AL34" s="52"/>
      <c r="AM34" s="52"/>
      <c r="AN34" s="52"/>
      <c r="AO34" s="52"/>
      <c r="AP34" s="52"/>
      <c r="AQ34" s="52"/>
      <c r="AR34" s="52"/>
      <c r="AS34" s="42"/>
      <c r="AT34" s="123"/>
      <c r="AU34" s="42">
        <f t="shared" si="3"/>
        <v>0</v>
      </c>
      <c r="AV34" s="42">
        <f t="shared" si="4"/>
        <v>0</v>
      </c>
      <c r="AW34" s="42">
        <f t="shared" si="5"/>
        <v>0</v>
      </c>
      <c r="AX34" s="42">
        <f t="shared" si="6"/>
        <v>0</v>
      </c>
      <c r="AY34" s="42">
        <f t="shared" si="7"/>
        <v>0</v>
      </c>
      <c r="AZ34" s="42">
        <f t="shared" si="8"/>
        <v>0</v>
      </c>
      <c r="BA34" s="42">
        <f t="shared" si="9"/>
        <v>0</v>
      </c>
      <c r="BB34" s="42">
        <f t="shared" si="10"/>
        <v>0</v>
      </c>
      <c r="BC34" s="42">
        <f t="shared" si="11"/>
        <v>0</v>
      </c>
      <c r="BD34" s="42">
        <f t="shared" si="45"/>
        <v>0</v>
      </c>
      <c r="BE34" s="42" t="e">
        <f t="shared" si="12"/>
        <v>#DIV/0!</v>
      </c>
      <c r="BF34" s="42" t="e">
        <f t="shared" si="13"/>
        <v>#DIV/0!</v>
      </c>
      <c r="BG34" s="42" t="e">
        <f t="shared" si="14"/>
        <v>#DIV/0!</v>
      </c>
      <c r="BH34" s="42" t="e">
        <f t="shared" si="15"/>
        <v>#DIV/0!</v>
      </c>
      <c r="BI34" s="42" t="e">
        <f t="shared" si="16"/>
        <v>#DIV/0!</v>
      </c>
      <c r="BJ34" s="42" t="e">
        <f t="shared" si="17"/>
        <v>#DIV/0!</v>
      </c>
      <c r="BK34" s="42" t="e">
        <f t="shared" si="18"/>
        <v>#DIV/0!</v>
      </c>
      <c r="BL34" s="42" t="e">
        <f t="shared" si="19"/>
        <v>#DIV/0!</v>
      </c>
      <c r="BM34" s="42" t="e">
        <f t="shared" si="20"/>
        <v>#DIV/0!</v>
      </c>
      <c r="BN34" s="42"/>
      <c r="BO34" s="42">
        <f t="shared" si="21"/>
        <v>0</v>
      </c>
      <c r="BP34" s="42">
        <f t="shared" si="22"/>
        <v>0</v>
      </c>
      <c r="BQ34" s="42">
        <f t="shared" si="23"/>
        <v>0</v>
      </c>
      <c r="BR34" s="42">
        <f t="shared" si="24"/>
        <v>0</v>
      </c>
      <c r="BS34" s="42">
        <f t="shared" si="25"/>
        <v>0</v>
      </c>
      <c r="BT34" s="42">
        <f t="shared" si="26"/>
        <v>0</v>
      </c>
      <c r="BU34" s="42">
        <f t="shared" si="27"/>
        <v>0</v>
      </c>
      <c r="BV34" s="42">
        <f t="shared" si="28"/>
        <v>0</v>
      </c>
      <c r="BW34" s="42">
        <f t="shared" si="29"/>
        <v>0</v>
      </c>
      <c r="BX34" s="43">
        <f t="shared" si="47"/>
        <v>0</v>
      </c>
      <c r="BY34" s="42" t="str">
        <f t="shared" si="48"/>
        <v/>
      </c>
      <c r="BZ34" s="42" t="str">
        <f t="shared" si="49"/>
        <v/>
      </c>
      <c r="CA34" s="42" t="str">
        <f t="shared" si="50"/>
        <v/>
      </c>
      <c r="CB34" s="42" t="str">
        <f t="shared" si="51"/>
        <v/>
      </c>
      <c r="CC34" s="42" t="str">
        <f t="shared" si="52"/>
        <v/>
      </c>
      <c r="CD34" s="42" t="str">
        <f t="shared" si="53"/>
        <v/>
      </c>
      <c r="CE34" s="42" t="str">
        <f t="shared" si="54"/>
        <v/>
      </c>
      <c r="CF34" s="42" t="str">
        <f t="shared" si="55"/>
        <v/>
      </c>
      <c r="CG34" s="42" t="str">
        <f t="shared" si="56"/>
        <v/>
      </c>
      <c r="CH34" s="43">
        <f t="shared" si="57"/>
        <v>0</v>
      </c>
    </row>
    <row r="35" spans="2:86">
      <c r="B35" s="46"/>
      <c r="C35" s="50"/>
      <c r="D35" s="51"/>
      <c r="E35" s="51"/>
      <c r="F35" s="119" t="str">
        <f t="shared" si="31"/>
        <v/>
      </c>
      <c r="G35" s="47"/>
      <c r="H35" s="47"/>
      <c r="I35" s="47"/>
      <c r="J35" s="47"/>
      <c r="K35" s="47"/>
      <c r="L35" s="47"/>
      <c r="M35" s="47"/>
      <c r="N35" s="47"/>
      <c r="O35" s="47"/>
      <c r="P35" s="47"/>
      <c r="Q35" s="47"/>
      <c r="R35" s="47"/>
      <c r="V35" s="11" t="str">
        <f t="shared" si="32"/>
        <v/>
      </c>
      <c r="W35" s="11" t="str">
        <f t="shared" si="33"/>
        <v/>
      </c>
      <c r="X35" s="11" t="str">
        <f t="shared" si="34"/>
        <v/>
      </c>
      <c r="Y35" s="11" t="str">
        <f t="shared" si="35"/>
        <v/>
      </c>
      <c r="Z35" s="11" t="str">
        <f t="shared" si="36"/>
        <v/>
      </c>
      <c r="AA35" s="11" t="str">
        <f t="shared" si="37"/>
        <v/>
      </c>
      <c r="AB35" s="11" t="str">
        <f t="shared" si="38"/>
        <v/>
      </c>
      <c r="AC35" s="11" t="str">
        <f t="shared" si="39"/>
        <v/>
      </c>
      <c r="AD35" s="11" t="str">
        <f t="shared" si="40"/>
        <v/>
      </c>
      <c r="AE35" s="11" t="str">
        <f t="shared" si="41"/>
        <v/>
      </c>
      <c r="AF35" s="11" t="str">
        <f t="shared" si="42"/>
        <v/>
      </c>
      <c r="AG35" s="11" t="str">
        <f t="shared" si="43"/>
        <v/>
      </c>
      <c r="AI35" s="41" t="str">
        <f t="shared" si="2"/>
        <v/>
      </c>
      <c r="AJ35" s="52"/>
      <c r="AK35" s="52"/>
      <c r="AL35" s="52"/>
      <c r="AM35" s="52"/>
      <c r="AN35" s="52"/>
      <c r="AO35" s="52"/>
      <c r="AP35" s="52"/>
      <c r="AQ35" s="52"/>
      <c r="AR35" s="52"/>
      <c r="AS35" s="42"/>
      <c r="AT35" s="123"/>
      <c r="AU35" s="42">
        <f t="shared" si="3"/>
        <v>0</v>
      </c>
      <c r="AV35" s="42">
        <f t="shared" si="4"/>
        <v>0</v>
      </c>
      <c r="AW35" s="42">
        <f t="shared" si="5"/>
        <v>0</v>
      </c>
      <c r="AX35" s="42">
        <f t="shared" si="6"/>
        <v>0</v>
      </c>
      <c r="AY35" s="42">
        <f t="shared" si="7"/>
        <v>0</v>
      </c>
      <c r="AZ35" s="42">
        <f t="shared" si="8"/>
        <v>0</v>
      </c>
      <c r="BA35" s="42">
        <f t="shared" si="9"/>
        <v>0</v>
      </c>
      <c r="BB35" s="42">
        <f t="shared" si="10"/>
        <v>0</v>
      </c>
      <c r="BC35" s="42">
        <f t="shared" si="11"/>
        <v>0</v>
      </c>
      <c r="BD35" s="42">
        <f t="shared" si="45"/>
        <v>0</v>
      </c>
      <c r="BE35" s="42" t="e">
        <f t="shared" si="12"/>
        <v>#DIV/0!</v>
      </c>
      <c r="BF35" s="42" t="e">
        <f t="shared" si="13"/>
        <v>#DIV/0!</v>
      </c>
      <c r="BG35" s="42" t="e">
        <f t="shared" si="14"/>
        <v>#DIV/0!</v>
      </c>
      <c r="BH35" s="42" t="e">
        <f t="shared" si="15"/>
        <v>#DIV/0!</v>
      </c>
      <c r="BI35" s="42" t="e">
        <f t="shared" si="16"/>
        <v>#DIV/0!</v>
      </c>
      <c r="BJ35" s="42" t="e">
        <f t="shared" si="17"/>
        <v>#DIV/0!</v>
      </c>
      <c r="BK35" s="42" t="e">
        <f t="shared" si="18"/>
        <v>#DIV/0!</v>
      </c>
      <c r="BL35" s="42" t="e">
        <f t="shared" si="19"/>
        <v>#DIV/0!</v>
      </c>
      <c r="BM35" s="42" t="e">
        <f t="shared" si="20"/>
        <v>#DIV/0!</v>
      </c>
      <c r="BN35" s="42"/>
      <c r="BO35" s="42">
        <f t="shared" si="21"/>
        <v>0</v>
      </c>
      <c r="BP35" s="42">
        <f t="shared" si="22"/>
        <v>0</v>
      </c>
      <c r="BQ35" s="42">
        <f t="shared" si="23"/>
        <v>0</v>
      </c>
      <c r="BR35" s="42">
        <f t="shared" si="24"/>
        <v>0</v>
      </c>
      <c r="BS35" s="42">
        <f t="shared" si="25"/>
        <v>0</v>
      </c>
      <c r="BT35" s="42">
        <f t="shared" si="26"/>
        <v>0</v>
      </c>
      <c r="BU35" s="42">
        <f t="shared" si="27"/>
        <v>0</v>
      </c>
      <c r="BV35" s="42">
        <f t="shared" si="28"/>
        <v>0</v>
      </c>
      <c r="BW35" s="42">
        <f t="shared" si="29"/>
        <v>0</v>
      </c>
      <c r="BX35" s="43">
        <f t="shared" si="47"/>
        <v>0</v>
      </c>
      <c r="BY35" s="42" t="str">
        <f t="shared" si="48"/>
        <v/>
      </c>
      <c r="BZ35" s="42" t="str">
        <f t="shared" si="49"/>
        <v/>
      </c>
      <c r="CA35" s="42" t="str">
        <f t="shared" si="50"/>
        <v/>
      </c>
      <c r="CB35" s="42" t="str">
        <f t="shared" si="51"/>
        <v/>
      </c>
      <c r="CC35" s="42" t="str">
        <f t="shared" si="52"/>
        <v/>
      </c>
      <c r="CD35" s="42" t="str">
        <f t="shared" si="53"/>
        <v/>
      </c>
      <c r="CE35" s="42" t="str">
        <f t="shared" si="54"/>
        <v/>
      </c>
      <c r="CF35" s="42" t="str">
        <f t="shared" si="55"/>
        <v/>
      </c>
      <c r="CG35" s="42" t="str">
        <f t="shared" si="56"/>
        <v/>
      </c>
      <c r="CH35" s="43">
        <f t="shared" si="57"/>
        <v>0</v>
      </c>
    </row>
    <row r="36" spans="2:86">
      <c r="B36" s="46"/>
      <c r="C36" s="50"/>
      <c r="D36" s="51"/>
      <c r="E36" s="51"/>
      <c r="F36" s="119" t="str">
        <f t="shared" si="31"/>
        <v/>
      </c>
      <c r="G36" s="47"/>
      <c r="H36" s="47"/>
      <c r="I36" s="47"/>
      <c r="J36" s="47"/>
      <c r="K36" s="47"/>
      <c r="L36" s="47"/>
      <c r="M36" s="47"/>
      <c r="N36" s="47"/>
      <c r="O36" s="47"/>
      <c r="P36" s="47"/>
      <c r="Q36" s="47"/>
      <c r="R36" s="47"/>
      <c r="V36" s="11" t="str">
        <f t="shared" si="32"/>
        <v/>
      </c>
      <c r="W36" s="11" t="str">
        <f t="shared" si="33"/>
        <v/>
      </c>
      <c r="X36" s="11" t="str">
        <f t="shared" si="34"/>
        <v/>
      </c>
      <c r="Y36" s="11" t="str">
        <f t="shared" si="35"/>
        <v/>
      </c>
      <c r="Z36" s="11" t="str">
        <f t="shared" si="36"/>
        <v/>
      </c>
      <c r="AA36" s="11" t="str">
        <f t="shared" si="37"/>
        <v/>
      </c>
      <c r="AB36" s="11" t="str">
        <f t="shared" si="38"/>
        <v/>
      </c>
      <c r="AC36" s="11" t="str">
        <f t="shared" si="39"/>
        <v/>
      </c>
      <c r="AD36" s="11" t="str">
        <f t="shared" si="40"/>
        <v/>
      </c>
      <c r="AE36" s="11" t="str">
        <f t="shared" si="41"/>
        <v/>
      </c>
      <c r="AF36" s="11" t="str">
        <f t="shared" si="42"/>
        <v/>
      </c>
      <c r="AG36" s="11" t="str">
        <f t="shared" si="43"/>
        <v/>
      </c>
      <c r="AI36" s="41" t="str">
        <f t="shared" si="2"/>
        <v/>
      </c>
      <c r="AJ36" s="52"/>
      <c r="AK36" s="52"/>
      <c r="AL36" s="52"/>
      <c r="AM36" s="52"/>
      <c r="AN36" s="52"/>
      <c r="AO36" s="52"/>
      <c r="AP36" s="52"/>
      <c r="AQ36" s="52"/>
      <c r="AR36" s="52"/>
      <c r="AS36" s="42"/>
      <c r="AT36" s="123"/>
      <c r="AU36" s="42">
        <f t="shared" si="3"/>
        <v>0</v>
      </c>
      <c r="AV36" s="42">
        <f t="shared" si="4"/>
        <v>0</v>
      </c>
      <c r="AW36" s="42">
        <f t="shared" si="5"/>
        <v>0</v>
      </c>
      <c r="AX36" s="42">
        <f t="shared" si="6"/>
        <v>0</v>
      </c>
      <c r="AY36" s="42">
        <f t="shared" si="7"/>
        <v>0</v>
      </c>
      <c r="AZ36" s="42">
        <f t="shared" si="8"/>
        <v>0</v>
      </c>
      <c r="BA36" s="42">
        <f t="shared" si="9"/>
        <v>0</v>
      </c>
      <c r="BB36" s="42">
        <f t="shared" si="10"/>
        <v>0</v>
      </c>
      <c r="BC36" s="42">
        <f t="shared" si="11"/>
        <v>0</v>
      </c>
      <c r="BD36" s="42">
        <f t="shared" si="45"/>
        <v>0</v>
      </c>
      <c r="BE36" s="42" t="e">
        <f t="shared" si="12"/>
        <v>#DIV/0!</v>
      </c>
      <c r="BF36" s="42" t="e">
        <f t="shared" si="13"/>
        <v>#DIV/0!</v>
      </c>
      <c r="BG36" s="42" t="e">
        <f t="shared" si="14"/>
        <v>#DIV/0!</v>
      </c>
      <c r="BH36" s="42" t="e">
        <f t="shared" si="15"/>
        <v>#DIV/0!</v>
      </c>
      <c r="BI36" s="42" t="e">
        <f t="shared" si="16"/>
        <v>#DIV/0!</v>
      </c>
      <c r="BJ36" s="42" t="e">
        <f t="shared" si="17"/>
        <v>#DIV/0!</v>
      </c>
      <c r="BK36" s="42" t="e">
        <f t="shared" si="18"/>
        <v>#DIV/0!</v>
      </c>
      <c r="BL36" s="42" t="e">
        <f t="shared" si="19"/>
        <v>#DIV/0!</v>
      </c>
      <c r="BM36" s="42" t="e">
        <f t="shared" si="20"/>
        <v>#DIV/0!</v>
      </c>
      <c r="BN36" s="42"/>
      <c r="BO36" s="42">
        <f t="shared" si="21"/>
        <v>0</v>
      </c>
      <c r="BP36" s="42">
        <f t="shared" si="22"/>
        <v>0</v>
      </c>
      <c r="BQ36" s="42">
        <f t="shared" si="23"/>
        <v>0</v>
      </c>
      <c r="BR36" s="42">
        <f t="shared" si="24"/>
        <v>0</v>
      </c>
      <c r="BS36" s="42">
        <f t="shared" si="25"/>
        <v>0</v>
      </c>
      <c r="BT36" s="42">
        <f t="shared" si="26"/>
        <v>0</v>
      </c>
      <c r="BU36" s="42">
        <f t="shared" si="27"/>
        <v>0</v>
      </c>
      <c r="BV36" s="42">
        <f t="shared" si="28"/>
        <v>0</v>
      </c>
      <c r="BW36" s="42">
        <f t="shared" si="29"/>
        <v>0</v>
      </c>
      <c r="BX36" s="43">
        <f t="shared" si="47"/>
        <v>0</v>
      </c>
      <c r="BY36" s="42" t="str">
        <f t="shared" si="48"/>
        <v/>
      </c>
      <c r="BZ36" s="42" t="str">
        <f t="shared" si="49"/>
        <v/>
      </c>
      <c r="CA36" s="42" t="str">
        <f t="shared" si="50"/>
        <v/>
      </c>
      <c r="CB36" s="42" t="str">
        <f t="shared" si="51"/>
        <v/>
      </c>
      <c r="CC36" s="42" t="str">
        <f t="shared" si="52"/>
        <v/>
      </c>
      <c r="CD36" s="42" t="str">
        <f t="shared" si="53"/>
        <v/>
      </c>
      <c r="CE36" s="42" t="str">
        <f t="shared" si="54"/>
        <v/>
      </c>
      <c r="CF36" s="42" t="str">
        <f t="shared" si="55"/>
        <v/>
      </c>
      <c r="CG36" s="42" t="str">
        <f t="shared" si="56"/>
        <v/>
      </c>
      <c r="CH36" s="43">
        <f t="shared" si="57"/>
        <v>0</v>
      </c>
    </row>
    <row r="37" spans="2:86">
      <c r="B37" s="46"/>
      <c r="C37" s="50"/>
      <c r="D37" s="51"/>
      <c r="E37" s="51"/>
      <c r="F37" s="119" t="str">
        <f t="shared" si="31"/>
        <v/>
      </c>
      <c r="G37" s="47"/>
      <c r="H37" s="47"/>
      <c r="I37" s="47"/>
      <c r="J37" s="47"/>
      <c r="K37" s="47"/>
      <c r="L37" s="47"/>
      <c r="M37" s="47"/>
      <c r="N37" s="47"/>
      <c r="O37" s="47"/>
      <c r="P37" s="47"/>
      <c r="Q37" s="47"/>
      <c r="R37" s="47"/>
      <c r="V37" s="11" t="str">
        <f t="shared" si="32"/>
        <v/>
      </c>
      <c r="W37" s="11" t="str">
        <f t="shared" si="33"/>
        <v/>
      </c>
      <c r="X37" s="11" t="str">
        <f t="shared" si="34"/>
        <v/>
      </c>
      <c r="Y37" s="11" t="str">
        <f t="shared" si="35"/>
        <v/>
      </c>
      <c r="Z37" s="11" t="str">
        <f t="shared" si="36"/>
        <v/>
      </c>
      <c r="AA37" s="11" t="str">
        <f t="shared" si="37"/>
        <v/>
      </c>
      <c r="AB37" s="11" t="str">
        <f t="shared" si="38"/>
        <v/>
      </c>
      <c r="AC37" s="11" t="str">
        <f t="shared" si="39"/>
        <v/>
      </c>
      <c r="AD37" s="11" t="str">
        <f t="shared" si="40"/>
        <v/>
      </c>
      <c r="AE37" s="11" t="str">
        <f t="shared" si="41"/>
        <v/>
      </c>
      <c r="AF37" s="11" t="str">
        <f t="shared" si="42"/>
        <v/>
      </c>
      <c r="AG37" s="11" t="str">
        <f t="shared" si="43"/>
        <v/>
      </c>
      <c r="AI37" s="41" t="str">
        <f t="shared" ref="AI37:AI68" si="58">IF(B37="","",B37)</f>
        <v/>
      </c>
      <c r="AJ37" s="52"/>
      <c r="AK37" s="52"/>
      <c r="AL37" s="52"/>
      <c r="AM37" s="52"/>
      <c r="AN37" s="52"/>
      <c r="AO37" s="52"/>
      <c r="AP37" s="52"/>
      <c r="AQ37" s="52"/>
      <c r="AR37" s="52"/>
      <c r="AS37" s="42"/>
      <c r="AT37" s="123"/>
      <c r="AU37" s="42">
        <f t="shared" ref="AU37:AU68" si="59">IFERROR(IF(AJ37&gt;0,AJ37,(1-$AS37)*(GroceryGross/(IF($AJ37&gt;0,0,GroceryGross)+IF($AK37&gt;0,0,ProduceGross)+IF($AL37&gt;0,0,MeatGross)+IF($AM37&gt;0,0,DairyGross)+IF($AN37&gt;0,0,BakeryGross)+IF($AO37&gt;0,0,DeliGross)+IF($AP37&gt;0,0,PersonalGross)+IF($AQ37&gt;0,0,NonGroceryGross)+IF($AR37&gt;0,0,SpareGross)))),0)</f>
        <v>0</v>
      </c>
      <c r="AV37" s="42">
        <f t="shared" ref="AV37:AV68" si="60">IFERROR(IF(AK37&gt;0,AK37,(1-$AS37)*(ProduceGross/(IF($AJ37&gt;0,0,GroceryGross)+IF($AK37&gt;0,0,ProduceGross)+IF($AL37&gt;0,0,MeatGross)+IF($AM37&gt;0,0,DairyGross)+IF($AN37&gt;0,0,BakeryGross)+IF($AO37&gt;0,0,DeliGross)+IF($AP37&gt;0,0,PersonalGross)+IF($AQ37&gt;0,0,NonGroceryGross)+IF($AR37&gt;0,0,SpareGross)))),0)</f>
        <v>0</v>
      </c>
      <c r="AW37" s="42">
        <f t="shared" ref="AW37:AW68" si="61">IFERROR(IF(AL37&gt;0,AL37,(1-$AS37)*(MeatGross/(IF($AJ37&gt;0,0,GroceryGross)+IF($AK37&gt;0,0,ProduceGross)+IF($AL37&gt;0,0,MeatGross)+IF($AM37&gt;0,0,DairyGross)+IF($AN37&gt;0,0,BakeryGross)+IF($AO37&gt;0,0,DeliGross)+IF($AP37&gt;0,0,PersonalGross)+IF($AQ37&gt;0,0,NonGroceryGross)+IF($AR37&gt;0,0,SpareGross)))),0)</f>
        <v>0</v>
      </c>
      <c r="AX37" s="42">
        <f t="shared" ref="AX37:AX68" si="62">IFERROR(IF(AM37&gt;0,AM37,(1-$AS37)*(DairyGross/(IF($AJ37&gt;0,0,GroceryGross)+IF($AK37&gt;0,0,ProduceGross)+IF($AL37&gt;0,0,MeatGross)+IF($AM37&gt;0,0,DairyGross)+IF($AN37&gt;0,0,BakeryGross)+IF($AO37&gt;0,0,DeliGross)+IF($AP37&gt;0,0,PersonalGross)+IF($AQ37&gt;0,0,NonGroceryGross)+IF($AR37&gt;0,0,SpareGross)))),0)</f>
        <v>0</v>
      </c>
      <c r="AY37" s="42">
        <f t="shared" ref="AY37:AY68" si="63">IFERROR(IF(AN37&gt;0,AN37,(1-$AS37)*(BakeryGross/(IF($AJ37&gt;0,0,GroceryGross)+IF($AK37&gt;0,0,ProduceGross)+IF($AL37&gt;0,0,MeatGross)+IF($AM37&gt;0,0,DairyGross)+IF($AN37&gt;0,0,BakeryGross)+IF($AO37&gt;0,0,DeliGross)+IF($AP37&gt;0,0,PersonalGross)+IF($AQ37&gt;0,0,NonGroceryGross)+IF($AR37&gt;0,0,SpareGross)))),0)</f>
        <v>0</v>
      </c>
      <c r="AZ37" s="42">
        <f t="shared" ref="AZ37:AZ68" si="64">IFERROR(IF(AO37&gt;0,AO37,(1-$AS37)*(DeliGross/(IF($AJ37&gt;0,0,GroceryGross)+IF($AK37&gt;0,0,ProduceGross)+IF($AL37&gt;0,0,MeatGross)+IF($AM37&gt;0,0,DairyGross)+IF($AN37&gt;0,0,BakeryGross)+IF($AO37&gt;0,0,DeliGross)+IF($AP37&gt;0,0,PersonalGross)+IF($AQ37&gt;0,0,NonGroceryGross)+IF($AR37&gt;0,0,SpareGross)))),0)</f>
        <v>0</v>
      </c>
      <c r="BA37" s="42">
        <f t="shared" ref="BA37:BA68" si="65">IFERROR(IF(AP37&gt;0,AP37,(1-$AS37)*(PersonalGross/(IF($AJ37&gt;0,0,GroceryGross)+IF($AK37&gt;0,0,ProduceGross)+IF($AL37&gt;0,0,MeatGross)+IF($AM37&gt;0,0,DairyGross)+IF($AN37&gt;0,0,BakeryGross)+IF($AO37&gt;0,0,DeliGross)+IF($AP37&gt;0,0,PersonalGross)+IF($AQ37&gt;0,0,NonGroceryGross)+IF($AR37&gt;0,0,SpareGross)))),0)</f>
        <v>0</v>
      </c>
      <c r="BB37" s="42">
        <f t="shared" ref="BB37:BB68" si="66">IFERROR(IF(AQ37&gt;0,AQ37,(1-$AS37)*(NonGroceryGross/(IF($AJ37&gt;0,0,GroceryGross)+IF($AK37&gt;0,0,ProduceGross)+IF($AL37&gt;0,0,MeatGross)+IF($AM37&gt;0,0,DairyGross)+IF($AN37&gt;0,0,BakeryGross)+IF($AO37&gt;0,0,DeliGross)+IF($AP37&gt;0,0,PersonalGross)+IF($AQ37&gt;0,0,NonGroceryGross)+IF($AR37&gt;0,0,SpareGross)))),0)</f>
        <v>0</v>
      </c>
      <c r="BC37" s="42">
        <f t="shared" ref="BC37:BC68" si="67">IFERROR(IF(AR37&gt;0,AR37,(1-$AS37)*(SpareGross/(IF($AJ37&gt;0,0,GroceryGross)+IF($AK37&gt;0,0,ProduceGross)+IF($AL37&gt;0,0,MeatGross)+IF($AM37&gt;0,0,DairyGross)+IF($AN37&gt;0,0,BakeryGross)+IF($AO37&gt;0,0,DeliGross)+IF($AP37&gt;0,0,PersonalGross)+IF($AQ37&gt;0,0,NonGroceryGross)+IF($AR37&gt;0,0,SpareGross)))),0)</f>
        <v>0</v>
      </c>
      <c r="BD37" s="42">
        <f t="shared" si="45"/>
        <v>0</v>
      </c>
      <c r="BE37" s="42" t="e">
        <f t="shared" ref="BE37:BE68" si="68">IF(AJ37&gt;0,AJ37,(1-$AS37)*(GroceryArea/(IF($AJ37&gt;0,0,GroceryArea)+IF($AK37&gt;0,0,ProduceArea)+IF($AL37&gt;0,0,MeatArea)+IF($AM37&gt;0,0,DairyArea)+IF($AN37&gt;0,0,BakeryArea)+IF($AO37&gt;0,0,DeliArea)+IF($AP37&gt;0,0,PersonalArea)+IF($AQ37&gt;0,0,NonGroceryArea)+IF($AR37&gt;0,0,SpareArea))))</f>
        <v>#DIV/0!</v>
      </c>
      <c r="BF37" s="42" t="e">
        <f t="shared" ref="BF37:BF68" si="69">IF(AK37&gt;0,AK37,(1-$AS37)*(ProduceArea/(IF($AJ37&gt;0,0,GroceryArea)+IF($AK37&gt;0,0,ProduceArea)+IF($AL37&gt;0,0,MeatArea)+IF($AM37&gt;0,0,DairyArea)+IF($AN37&gt;0,0,BakeryArea)+IF($AO37&gt;0,0,DeliArea)+IF($AP37&gt;0,0,PersonalArea)+IF($AQ37&gt;0,0,NonGroceryArea)+IF($AR37&gt;0,0,SpareArea))))</f>
        <v>#DIV/0!</v>
      </c>
      <c r="BG37" s="42" t="e">
        <f t="shared" ref="BG37:BG68" si="70">IF(AL37&gt;0,AL37,(1-$AS37)*(MeatArea/(IF($AJ37&gt;0,0,GroceryArea)+IF($AK37&gt;0,0,ProduceArea)+IF($AL37&gt;0,0,MeatArea)+IF($AM37&gt;0,0,DairyArea)+IF($AN37&gt;0,0,BakeryArea)+IF($AO37&gt;0,0,DeliArea)+IF($AP37&gt;0,0,PersonalArea)+IF($AQ37&gt;0,0,NonGroceryArea)+IF($AR37&gt;0,0,SpareArea))))</f>
        <v>#DIV/0!</v>
      </c>
      <c r="BH37" s="42" t="e">
        <f t="shared" ref="BH37:BH68" si="71">IF(AM37&gt;0,AM37,(1-$AS37)*(DairyArea/(IF($AJ37&gt;0,0,GroceryArea)+IF($AK37&gt;0,0,ProduceArea)+IF($AL37&gt;0,0,MeatArea)+IF($AM37&gt;0,0,DairyArea)+IF($AN37&gt;0,0,BakeryArea)+IF($AO37&gt;0,0,DeliArea)+IF($AP37&gt;0,0,PersonalArea)+IF($AQ37&gt;0,0,NonGroceryArea)+IF($AR37&gt;0,0,SpareArea))))</f>
        <v>#DIV/0!</v>
      </c>
      <c r="BI37" s="42" t="e">
        <f t="shared" ref="BI37:BI68" si="72">IF(AN37&gt;0,AN37,(1-$AS37)*(BakeryArea/(IF($AJ37&gt;0,0,GroceryArea)+IF($AK37&gt;0,0,ProduceArea)+IF($AL37&gt;0,0,MeatArea)+IF($AM37&gt;0,0,DairyArea)+IF($AN37&gt;0,0,BakeryArea)+IF($AO37&gt;0,0,DeliArea)+IF($AP37&gt;0,0,PersonalArea)+IF($AQ37&gt;0,0,NonGroceryArea)+IF($AR37&gt;0,0,SpareArea))))</f>
        <v>#DIV/0!</v>
      </c>
      <c r="BJ37" s="42" t="e">
        <f t="shared" ref="BJ37:BJ68" si="73">IF(AO37&gt;0,AO37,(1-$AS37)*(DeliArea/(IF($AJ37&gt;0,0,GroceryArea)+IF($AK37&gt;0,0,ProduceArea)+IF($AL37&gt;0,0,MeatArea)+IF($AM37&gt;0,0,DairyArea)+IF($AN37&gt;0,0,BakeryArea)+IF($AO37&gt;0,0,DeliArea)+IF($AP37&gt;0,0,PersonalArea)+IF($AQ37&gt;0,0,NonGroceryArea)+IF($AR37&gt;0,0,SpareArea))))</f>
        <v>#DIV/0!</v>
      </c>
      <c r="BK37" s="42" t="e">
        <f t="shared" ref="BK37:BK68" si="74">IF(AP37&gt;0,AP37,(1-$AS37)*(PersonalArea/(IF($AJ37&gt;0,0,GroceryArea)+IF($AK37&gt;0,0,ProduceArea)+IF($AL37&gt;0,0,MeatArea)+IF($AM37&gt;0,0,DairyArea)+IF($AN37&gt;0,0,BakeryArea)+IF($AO37&gt;0,0,DeliArea)+IF($AP37&gt;0,0,PersonalArea)+IF($AQ37&gt;0,0,NonGroceryArea)+IF($AR37&gt;0,0,SpareArea))))</f>
        <v>#DIV/0!</v>
      </c>
      <c r="BL37" s="42" t="e">
        <f t="shared" ref="BL37:BL68" si="75">IF(AQ37&gt;0,AQ37,(1-$AS37)*(NonGroceryArea/(IF($AJ37&gt;0,0,GroceryArea)+IF($AK37&gt;0,0,ProduceArea)+IF($AL37&gt;0,0,MeatArea)+IF($AM37&gt;0,0,DairyArea)+IF($AN37&gt;0,0,BakeryArea)+IF($AO37&gt;0,0,DeliArea)+IF($AP37&gt;0,0,PersonalArea)+IF($AQ37&gt;0,0,NonGroceryArea)+IF($AR37&gt;0,0,SpareArea))))</f>
        <v>#DIV/0!</v>
      </c>
      <c r="BM37" s="42" t="e">
        <f t="shared" ref="BM37:BM68" si="76">IF(AR37&gt;0,AR37,(1-$AS37)*(SpareArea/(IF($AJ37&gt;0,0,GroceryArea)+IF($AK37&gt;0,0,ProduceArea)+IF($AL37&gt;0,0,MeatArea)+IF($AM37&gt;0,0,DairyArea)+IF($AN37&gt;0,0,BakeryArea)+IF($AO37&gt;0,0,DeliArea)+IF($AP37&gt;0,0,PersonalArea)+IF($AQ37&gt;0,0,NonGroceryArea)+IF($AR37&gt;0,0,SpareArea))))</f>
        <v>#DIV/0!</v>
      </c>
      <c r="BN37" s="42"/>
      <c r="BO37" s="42">
        <f t="shared" ref="BO37:BO68" si="77">IF(ActiveSegments=0,0,IF(AJ37&gt;0,AJ37,(1-$AS37)*GroceryCount/(ActiveSegments-(COUNTIF($AJ37:$AR37,"&gt;0")))))</f>
        <v>0</v>
      </c>
      <c r="BP37" s="42">
        <f t="shared" ref="BP37:BP68" si="78">IF(ActiveSegments=0,0,IF(AK37&gt;0,AK37,(1-$AS37)*ProduceCount/(ActiveSegments-(COUNTIF($AJ37:$AR37,"&gt;0")))))</f>
        <v>0</v>
      </c>
      <c r="BQ37" s="42">
        <f t="shared" ref="BQ37:BQ68" si="79">IF(ActiveSegments=0,0,IF(AL37&gt;0,AL37,(1-$AS37)*MeatCount/(ActiveSegments-(COUNTIF($AJ37:$AR37,"&gt;0")))))</f>
        <v>0</v>
      </c>
      <c r="BR37" s="42">
        <f t="shared" ref="BR37:BR68" si="80">IF(ActiveSegments=0,0,IF(AM37&gt;0,AM37,(1-$AS37)*DairyCount/(ActiveSegments-(COUNTIF($AJ37:$AR37,"&gt;0")))))</f>
        <v>0</v>
      </c>
      <c r="BS37" s="42">
        <f t="shared" ref="BS37:BS68" si="81">IF(ActiveSegments=0,0,IF(AN37&gt;0,AN37,(1-$AS37)*BakeryCount/(ActiveSegments-(COUNTIF($AJ37:$AR37,"&gt;0")))))</f>
        <v>0</v>
      </c>
      <c r="BT37" s="42">
        <f t="shared" ref="BT37:BT68" si="82">IF(ActiveSegments=0,0,IF(AO37&gt;0,AO37,(1-$AS37)*DeliCount/(ActiveSegments-(COUNTIF($AJ37:$AR37,"&gt;0")))))</f>
        <v>0</v>
      </c>
      <c r="BU37" s="42">
        <f t="shared" ref="BU37:BU68" si="83">IF(ActiveSegments=0,0,IF(AP37&gt;0,AP37,(1-$AS37)*PersonalCount/(ActiveSegments-(COUNTIF($AJ37:$AR37,"&gt;0")))))</f>
        <v>0</v>
      </c>
      <c r="BV37" s="42">
        <f t="shared" ref="BV37:BV68" si="84">IF(ActiveSegments=0,0,IF(AQ37&gt;0,AQ37,(1-$AS37)*NonGroceryCount/(ActiveSegments-(COUNTIF($AJ37:$AR37,"&gt;0")))))</f>
        <v>0</v>
      </c>
      <c r="BW37" s="42">
        <f t="shared" ref="BW37:BW68" si="85">IF(ActiveSegments=0,0,IF(AR37&gt;0,AR37,(1-$AS37)*SpareCount/(ActiveSegments-(COUNTIF($AJ37:$AR37,"&gt;0")))))</f>
        <v>0</v>
      </c>
      <c r="BX37" s="43">
        <f t="shared" si="47"/>
        <v>0</v>
      </c>
      <c r="BY37" s="42" t="str">
        <f t="shared" si="48"/>
        <v/>
      </c>
      <c r="BZ37" s="42" t="str">
        <f t="shared" si="49"/>
        <v/>
      </c>
      <c r="CA37" s="42" t="str">
        <f t="shared" si="50"/>
        <v/>
      </c>
      <c r="CB37" s="42" t="str">
        <f t="shared" si="51"/>
        <v/>
      </c>
      <c r="CC37" s="42" t="str">
        <f t="shared" si="52"/>
        <v/>
      </c>
      <c r="CD37" s="42" t="str">
        <f t="shared" si="53"/>
        <v/>
      </c>
      <c r="CE37" s="42" t="str">
        <f t="shared" si="54"/>
        <v/>
      </c>
      <c r="CF37" s="42" t="str">
        <f t="shared" si="55"/>
        <v/>
      </c>
      <c r="CG37" s="42" t="str">
        <f t="shared" si="56"/>
        <v/>
      </c>
      <c r="CH37" s="43">
        <f t="shared" si="57"/>
        <v>0</v>
      </c>
    </row>
    <row r="38" spans="2:86">
      <c r="B38" s="46"/>
      <c r="C38" s="50"/>
      <c r="D38" s="51"/>
      <c r="E38" s="51"/>
      <c r="F38" s="119" t="str">
        <f t="shared" si="31"/>
        <v/>
      </c>
      <c r="G38" s="47"/>
      <c r="H38" s="47"/>
      <c r="I38" s="47"/>
      <c r="J38" s="47"/>
      <c r="K38" s="47"/>
      <c r="L38" s="47"/>
      <c r="M38" s="47"/>
      <c r="N38" s="47"/>
      <c r="O38" s="47"/>
      <c r="P38" s="47"/>
      <c r="Q38" s="47"/>
      <c r="R38" s="47"/>
      <c r="V38" s="11" t="str">
        <f t="shared" si="32"/>
        <v/>
      </c>
      <c r="W38" s="11" t="str">
        <f t="shared" si="33"/>
        <v/>
      </c>
      <c r="X38" s="11" t="str">
        <f t="shared" si="34"/>
        <v/>
      </c>
      <c r="Y38" s="11" t="str">
        <f t="shared" si="35"/>
        <v/>
      </c>
      <c r="Z38" s="11" t="str">
        <f t="shared" si="36"/>
        <v/>
      </c>
      <c r="AA38" s="11" t="str">
        <f t="shared" si="37"/>
        <v/>
      </c>
      <c r="AB38" s="11" t="str">
        <f t="shared" si="38"/>
        <v/>
      </c>
      <c r="AC38" s="11" t="str">
        <f t="shared" si="39"/>
        <v/>
      </c>
      <c r="AD38" s="11" t="str">
        <f t="shared" si="40"/>
        <v/>
      </c>
      <c r="AE38" s="11" t="str">
        <f t="shared" si="41"/>
        <v/>
      </c>
      <c r="AF38" s="11" t="str">
        <f t="shared" si="42"/>
        <v/>
      </c>
      <c r="AG38" s="11" t="str">
        <f t="shared" si="43"/>
        <v/>
      </c>
      <c r="AI38" s="41" t="str">
        <f t="shared" si="58"/>
        <v/>
      </c>
      <c r="AJ38" s="52"/>
      <c r="AK38" s="52"/>
      <c r="AL38" s="52"/>
      <c r="AM38" s="52"/>
      <c r="AN38" s="52"/>
      <c r="AO38" s="52"/>
      <c r="AP38" s="52"/>
      <c r="AQ38" s="52"/>
      <c r="AR38" s="52"/>
      <c r="AS38" s="42"/>
      <c r="AT38" s="123"/>
      <c r="AU38" s="42">
        <f t="shared" si="59"/>
        <v>0</v>
      </c>
      <c r="AV38" s="42">
        <f t="shared" si="60"/>
        <v>0</v>
      </c>
      <c r="AW38" s="42">
        <f t="shared" si="61"/>
        <v>0</v>
      </c>
      <c r="AX38" s="42">
        <f t="shared" si="62"/>
        <v>0</v>
      </c>
      <c r="AY38" s="42">
        <f t="shared" si="63"/>
        <v>0</v>
      </c>
      <c r="AZ38" s="42">
        <f t="shared" si="64"/>
        <v>0</v>
      </c>
      <c r="BA38" s="42">
        <f t="shared" si="65"/>
        <v>0</v>
      </c>
      <c r="BB38" s="42">
        <f t="shared" si="66"/>
        <v>0</v>
      </c>
      <c r="BC38" s="42">
        <f t="shared" si="67"/>
        <v>0</v>
      </c>
      <c r="BD38" s="42">
        <f t="shared" si="45"/>
        <v>0</v>
      </c>
      <c r="BE38" s="42" t="e">
        <f t="shared" si="68"/>
        <v>#DIV/0!</v>
      </c>
      <c r="BF38" s="42" t="e">
        <f t="shared" si="69"/>
        <v>#DIV/0!</v>
      </c>
      <c r="BG38" s="42" t="e">
        <f t="shared" si="70"/>
        <v>#DIV/0!</v>
      </c>
      <c r="BH38" s="42" t="e">
        <f t="shared" si="71"/>
        <v>#DIV/0!</v>
      </c>
      <c r="BI38" s="42" t="e">
        <f t="shared" si="72"/>
        <v>#DIV/0!</v>
      </c>
      <c r="BJ38" s="42" t="e">
        <f t="shared" si="73"/>
        <v>#DIV/0!</v>
      </c>
      <c r="BK38" s="42" t="e">
        <f t="shared" si="74"/>
        <v>#DIV/0!</v>
      </c>
      <c r="BL38" s="42" t="e">
        <f t="shared" si="75"/>
        <v>#DIV/0!</v>
      </c>
      <c r="BM38" s="42" t="e">
        <f t="shared" si="76"/>
        <v>#DIV/0!</v>
      </c>
      <c r="BN38" s="42"/>
      <c r="BO38" s="42">
        <f t="shared" si="77"/>
        <v>0</v>
      </c>
      <c r="BP38" s="42">
        <f t="shared" si="78"/>
        <v>0</v>
      </c>
      <c r="BQ38" s="42">
        <f t="shared" si="79"/>
        <v>0</v>
      </c>
      <c r="BR38" s="42">
        <f t="shared" si="80"/>
        <v>0</v>
      </c>
      <c r="BS38" s="42">
        <f t="shared" si="81"/>
        <v>0</v>
      </c>
      <c r="BT38" s="42">
        <f t="shared" si="82"/>
        <v>0</v>
      </c>
      <c r="BU38" s="42">
        <f t="shared" si="83"/>
        <v>0</v>
      </c>
      <c r="BV38" s="42">
        <f t="shared" si="84"/>
        <v>0</v>
      </c>
      <c r="BW38" s="42">
        <f t="shared" si="85"/>
        <v>0</v>
      </c>
      <c r="BX38" s="43">
        <f t="shared" si="47"/>
        <v>0</v>
      </c>
      <c r="BY38" s="42" t="str">
        <f t="shared" si="48"/>
        <v/>
      </c>
      <c r="BZ38" s="42" t="str">
        <f t="shared" si="49"/>
        <v/>
      </c>
      <c r="CA38" s="42" t="str">
        <f t="shared" si="50"/>
        <v/>
      </c>
      <c r="CB38" s="42" t="str">
        <f t="shared" si="51"/>
        <v/>
      </c>
      <c r="CC38" s="42" t="str">
        <f t="shared" si="52"/>
        <v/>
      </c>
      <c r="CD38" s="42" t="str">
        <f t="shared" si="53"/>
        <v/>
      </c>
      <c r="CE38" s="42" t="str">
        <f t="shared" si="54"/>
        <v/>
      </c>
      <c r="CF38" s="42" t="str">
        <f t="shared" si="55"/>
        <v/>
      </c>
      <c r="CG38" s="42" t="str">
        <f t="shared" si="56"/>
        <v/>
      </c>
      <c r="CH38" s="43">
        <f t="shared" si="57"/>
        <v>0</v>
      </c>
    </row>
    <row r="39" spans="2:86">
      <c r="B39" s="46"/>
      <c r="C39" s="50"/>
      <c r="D39" s="51"/>
      <c r="E39" s="51"/>
      <c r="F39" s="119" t="str">
        <f t="shared" si="31"/>
        <v/>
      </c>
      <c r="G39" s="47"/>
      <c r="H39" s="47"/>
      <c r="I39" s="47"/>
      <c r="J39" s="47"/>
      <c r="K39" s="47"/>
      <c r="L39" s="47"/>
      <c r="M39" s="47"/>
      <c r="N39" s="47"/>
      <c r="O39" s="47"/>
      <c r="P39" s="47"/>
      <c r="Q39" s="47"/>
      <c r="R39" s="47"/>
      <c r="V39" s="11" t="str">
        <f t="shared" si="32"/>
        <v/>
      </c>
      <c r="W39" s="11" t="str">
        <f t="shared" si="33"/>
        <v/>
      </c>
      <c r="X39" s="11" t="str">
        <f t="shared" si="34"/>
        <v/>
      </c>
      <c r="Y39" s="11" t="str">
        <f t="shared" si="35"/>
        <v/>
      </c>
      <c r="Z39" s="11" t="str">
        <f t="shared" si="36"/>
        <v/>
      </c>
      <c r="AA39" s="11" t="str">
        <f t="shared" si="37"/>
        <v/>
      </c>
      <c r="AB39" s="11" t="str">
        <f t="shared" si="38"/>
        <v/>
      </c>
      <c r="AC39" s="11" t="str">
        <f t="shared" si="39"/>
        <v/>
      </c>
      <c r="AD39" s="11" t="str">
        <f t="shared" si="40"/>
        <v/>
      </c>
      <c r="AE39" s="11" t="str">
        <f t="shared" si="41"/>
        <v/>
      </c>
      <c r="AF39" s="11" t="str">
        <f t="shared" si="42"/>
        <v/>
      </c>
      <c r="AG39" s="11" t="str">
        <f t="shared" si="43"/>
        <v/>
      </c>
      <c r="AI39" s="41" t="str">
        <f t="shared" si="58"/>
        <v/>
      </c>
      <c r="AJ39" s="52"/>
      <c r="AK39" s="52"/>
      <c r="AL39" s="52"/>
      <c r="AM39" s="52"/>
      <c r="AN39" s="52"/>
      <c r="AO39" s="52"/>
      <c r="AP39" s="52"/>
      <c r="AQ39" s="52"/>
      <c r="AR39" s="52"/>
      <c r="AS39" s="42"/>
      <c r="AT39" s="123"/>
      <c r="AU39" s="42">
        <f t="shared" si="59"/>
        <v>0</v>
      </c>
      <c r="AV39" s="42">
        <f t="shared" si="60"/>
        <v>0</v>
      </c>
      <c r="AW39" s="42">
        <f t="shared" si="61"/>
        <v>0</v>
      </c>
      <c r="AX39" s="42">
        <f t="shared" si="62"/>
        <v>0</v>
      </c>
      <c r="AY39" s="42">
        <f t="shared" si="63"/>
        <v>0</v>
      </c>
      <c r="AZ39" s="42">
        <f t="shared" si="64"/>
        <v>0</v>
      </c>
      <c r="BA39" s="42">
        <f t="shared" si="65"/>
        <v>0</v>
      </c>
      <c r="BB39" s="42">
        <f t="shared" si="66"/>
        <v>0</v>
      </c>
      <c r="BC39" s="42">
        <f t="shared" si="67"/>
        <v>0</v>
      </c>
      <c r="BD39" s="42">
        <f t="shared" si="45"/>
        <v>0</v>
      </c>
      <c r="BE39" s="42" t="e">
        <f t="shared" si="68"/>
        <v>#DIV/0!</v>
      </c>
      <c r="BF39" s="42" t="e">
        <f t="shared" si="69"/>
        <v>#DIV/0!</v>
      </c>
      <c r="BG39" s="42" t="e">
        <f t="shared" si="70"/>
        <v>#DIV/0!</v>
      </c>
      <c r="BH39" s="42" t="e">
        <f t="shared" si="71"/>
        <v>#DIV/0!</v>
      </c>
      <c r="BI39" s="42" t="e">
        <f t="shared" si="72"/>
        <v>#DIV/0!</v>
      </c>
      <c r="BJ39" s="42" t="e">
        <f t="shared" si="73"/>
        <v>#DIV/0!</v>
      </c>
      <c r="BK39" s="42" t="e">
        <f t="shared" si="74"/>
        <v>#DIV/0!</v>
      </c>
      <c r="BL39" s="42" t="e">
        <f t="shared" si="75"/>
        <v>#DIV/0!</v>
      </c>
      <c r="BM39" s="42" t="e">
        <f t="shared" si="76"/>
        <v>#DIV/0!</v>
      </c>
      <c r="BN39" s="42"/>
      <c r="BO39" s="42">
        <f t="shared" si="77"/>
        <v>0</v>
      </c>
      <c r="BP39" s="42">
        <f t="shared" si="78"/>
        <v>0</v>
      </c>
      <c r="BQ39" s="42">
        <f t="shared" si="79"/>
        <v>0</v>
      </c>
      <c r="BR39" s="42">
        <f t="shared" si="80"/>
        <v>0</v>
      </c>
      <c r="BS39" s="42">
        <f t="shared" si="81"/>
        <v>0</v>
      </c>
      <c r="BT39" s="42">
        <f t="shared" si="82"/>
        <v>0</v>
      </c>
      <c r="BU39" s="42">
        <f t="shared" si="83"/>
        <v>0</v>
      </c>
      <c r="BV39" s="42">
        <f t="shared" si="84"/>
        <v>0</v>
      </c>
      <c r="BW39" s="42">
        <f t="shared" si="85"/>
        <v>0</v>
      </c>
      <c r="BX39" s="43">
        <f t="shared" si="47"/>
        <v>0</v>
      </c>
      <c r="BY39" s="42" t="str">
        <f t="shared" si="48"/>
        <v/>
      </c>
      <c r="BZ39" s="42" t="str">
        <f t="shared" si="49"/>
        <v/>
      </c>
      <c r="CA39" s="42" t="str">
        <f t="shared" si="50"/>
        <v/>
      </c>
      <c r="CB39" s="42" t="str">
        <f t="shared" si="51"/>
        <v/>
      </c>
      <c r="CC39" s="42" t="str">
        <f t="shared" si="52"/>
        <v/>
      </c>
      <c r="CD39" s="42" t="str">
        <f t="shared" si="53"/>
        <v/>
      </c>
      <c r="CE39" s="42" t="str">
        <f t="shared" si="54"/>
        <v/>
      </c>
      <c r="CF39" s="42" t="str">
        <f t="shared" si="55"/>
        <v/>
      </c>
      <c r="CG39" s="42" t="str">
        <f t="shared" si="56"/>
        <v/>
      </c>
      <c r="CH39" s="43">
        <f t="shared" si="57"/>
        <v>0</v>
      </c>
    </row>
    <row r="40" spans="2:86">
      <c r="B40" s="46"/>
      <c r="C40" s="50"/>
      <c r="D40" s="51"/>
      <c r="E40" s="51"/>
      <c r="F40" s="119" t="str">
        <f t="shared" si="31"/>
        <v/>
      </c>
      <c r="G40" s="47"/>
      <c r="H40" s="47"/>
      <c r="I40" s="47"/>
      <c r="J40" s="47"/>
      <c r="K40" s="47"/>
      <c r="L40" s="47"/>
      <c r="M40" s="47"/>
      <c r="N40" s="47"/>
      <c r="O40" s="47"/>
      <c r="P40" s="47"/>
      <c r="Q40" s="47"/>
      <c r="R40" s="47"/>
      <c r="V40" s="11" t="str">
        <f t="shared" si="32"/>
        <v/>
      </c>
      <c r="W40" s="11" t="str">
        <f t="shared" si="33"/>
        <v/>
      </c>
      <c r="X40" s="11" t="str">
        <f t="shared" si="34"/>
        <v/>
      </c>
      <c r="Y40" s="11" t="str">
        <f t="shared" si="35"/>
        <v/>
      </c>
      <c r="Z40" s="11" t="str">
        <f t="shared" si="36"/>
        <v/>
      </c>
      <c r="AA40" s="11" t="str">
        <f t="shared" si="37"/>
        <v/>
      </c>
      <c r="AB40" s="11" t="str">
        <f t="shared" si="38"/>
        <v/>
      </c>
      <c r="AC40" s="11" t="str">
        <f t="shared" si="39"/>
        <v/>
      </c>
      <c r="AD40" s="11" t="str">
        <f t="shared" si="40"/>
        <v/>
      </c>
      <c r="AE40" s="11" t="str">
        <f t="shared" si="41"/>
        <v/>
      </c>
      <c r="AF40" s="11" t="str">
        <f t="shared" si="42"/>
        <v/>
      </c>
      <c r="AG40" s="11" t="str">
        <f t="shared" si="43"/>
        <v/>
      </c>
      <c r="AI40" s="41" t="str">
        <f t="shared" si="58"/>
        <v/>
      </c>
      <c r="AJ40" s="52"/>
      <c r="AK40" s="52"/>
      <c r="AL40" s="52"/>
      <c r="AM40" s="52"/>
      <c r="AN40" s="52"/>
      <c r="AO40" s="52"/>
      <c r="AP40" s="52"/>
      <c r="AQ40" s="52"/>
      <c r="AR40" s="52"/>
      <c r="AS40" s="42"/>
      <c r="AT40" s="123"/>
      <c r="AU40" s="42">
        <f t="shared" si="59"/>
        <v>0</v>
      </c>
      <c r="AV40" s="42">
        <f t="shared" si="60"/>
        <v>0</v>
      </c>
      <c r="AW40" s="42">
        <f t="shared" si="61"/>
        <v>0</v>
      </c>
      <c r="AX40" s="42">
        <f t="shared" si="62"/>
        <v>0</v>
      </c>
      <c r="AY40" s="42">
        <f t="shared" si="63"/>
        <v>0</v>
      </c>
      <c r="AZ40" s="42">
        <f t="shared" si="64"/>
        <v>0</v>
      </c>
      <c r="BA40" s="42">
        <f t="shared" si="65"/>
        <v>0</v>
      </c>
      <c r="BB40" s="42">
        <f t="shared" si="66"/>
        <v>0</v>
      </c>
      <c r="BC40" s="42">
        <f t="shared" si="67"/>
        <v>0</v>
      </c>
      <c r="BD40" s="42">
        <f t="shared" si="45"/>
        <v>0</v>
      </c>
      <c r="BE40" s="42" t="e">
        <f t="shared" si="68"/>
        <v>#DIV/0!</v>
      </c>
      <c r="BF40" s="42" t="e">
        <f t="shared" si="69"/>
        <v>#DIV/0!</v>
      </c>
      <c r="BG40" s="42" t="e">
        <f t="shared" si="70"/>
        <v>#DIV/0!</v>
      </c>
      <c r="BH40" s="42" t="e">
        <f t="shared" si="71"/>
        <v>#DIV/0!</v>
      </c>
      <c r="BI40" s="42" t="e">
        <f t="shared" si="72"/>
        <v>#DIV/0!</v>
      </c>
      <c r="BJ40" s="42" t="e">
        <f t="shared" si="73"/>
        <v>#DIV/0!</v>
      </c>
      <c r="BK40" s="42" t="e">
        <f t="shared" si="74"/>
        <v>#DIV/0!</v>
      </c>
      <c r="BL40" s="42" t="e">
        <f t="shared" si="75"/>
        <v>#DIV/0!</v>
      </c>
      <c r="BM40" s="42" t="e">
        <f t="shared" si="76"/>
        <v>#DIV/0!</v>
      </c>
      <c r="BN40" s="42"/>
      <c r="BO40" s="42">
        <f t="shared" si="77"/>
        <v>0</v>
      </c>
      <c r="BP40" s="42">
        <f t="shared" si="78"/>
        <v>0</v>
      </c>
      <c r="BQ40" s="42">
        <f t="shared" si="79"/>
        <v>0</v>
      </c>
      <c r="BR40" s="42">
        <f t="shared" si="80"/>
        <v>0</v>
      </c>
      <c r="BS40" s="42">
        <f t="shared" si="81"/>
        <v>0</v>
      </c>
      <c r="BT40" s="42">
        <f t="shared" si="82"/>
        <v>0</v>
      </c>
      <c r="BU40" s="42">
        <f t="shared" si="83"/>
        <v>0</v>
      </c>
      <c r="BV40" s="42">
        <f t="shared" si="84"/>
        <v>0</v>
      </c>
      <c r="BW40" s="42">
        <f t="shared" si="85"/>
        <v>0</v>
      </c>
      <c r="BX40" s="43">
        <f t="shared" si="47"/>
        <v>0</v>
      </c>
      <c r="BY40" s="42" t="str">
        <f t="shared" si="48"/>
        <v/>
      </c>
      <c r="BZ40" s="42" t="str">
        <f t="shared" si="49"/>
        <v/>
      </c>
      <c r="CA40" s="42" t="str">
        <f t="shared" si="50"/>
        <v/>
      </c>
      <c r="CB40" s="42" t="str">
        <f t="shared" si="51"/>
        <v/>
      </c>
      <c r="CC40" s="42" t="str">
        <f t="shared" si="52"/>
        <v/>
      </c>
      <c r="CD40" s="42" t="str">
        <f t="shared" si="53"/>
        <v/>
      </c>
      <c r="CE40" s="42" t="str">
        <f t="shared" si="54"/>
        <v/>
      </c>
      <c r="CF40" s="42" t="str">
        <f t="shared" si="55"/>
        <v/>
      </c>
      <c r="CG40" s="42" t="str">
        <f t="shared" si="56"/>
        <v/>
      </c>
      <c r="CH40" s="43">
        <f t="shared" si="57"/>
        <v>0</v>
      </c>
    </row>
    <row r="41" spans="2:86">
      <c r="B41" s="46"/>
      <c r="C41" s="50"/>
      <c r="D41" s="51"/>
      <c r="E41" s="51"/>
      <c r="F41" s="119" t="str">
        <f t="shared" si="31"/>
        <v/>
      </c>
      <c r="G41" s="47"/>
      <c r="H41" s="47"/>
      <c r="I41" s="47"/>
      <c r="J41" s="47"/>
      <c r="K41" s="47"/>
      <c r="L41" s="47"/>
      <c r="M41" s="47"/>
      <c r="N41" s="47"/>
      <c r="O41" s="47"/>
      <c r="P41" s="47"/>
      <c r="Q41" s="47"/>
      <c r="R41" s="47"/>
      <c r="V41" s="11" t="str">
        <f t="shared" si="32"/>
        <v/>
      </c>
      <c r="W41" s="11" t="str">
        <f t="shared" si="33"/>
        <v/>
      </c>
      <c r="X41" s="11" t="str">
        <f t="shared" si="34"/>
        <v/>
      </c>
      <c r="Y41" s="11" t="str">
        <f t="shared" si="35"/>
        <v/>
      </c>
      <c r="Z41" s="11" t="str">
        <f t="shared" si="36"/>
        <v/>
      </c>
      <c r="AA41" s="11" t="str">
        <f t="shared" si="37"/>
        <v/>
      </c>
      <c r="AB41" s="11" t="str">
        <f t="shared" si="38"/>
        <v/>
      </c>
      <c r="AC41" s="11" t="str">
        <f t="shared" si="39"/>
        <v/>
      </c>
      <c r="AD41" s="11" t="str">
        <f t="shared" si="40"/>
        <v/>
      </c>
      <c r="AE41" s="11" t="str">
        <f t="shared" si="41"/>
        <v/>
      </c>
      <c r="AF41" s="11" t="str">
        <f t="shared" si="42"/>
        <v/>
      </c>
      <c r="AG41" s="11" t="str">
        <f t="shared" si="43"/>
        <v/>
      </c>
      <c r="AI41" s="41" t="str">
        <f t="shared" si="58"/>
        <v/>
      </c>
      <c r="AJ41" s="52"/>
      <c r="AK41" s="52"/>
      <c r="AL41" s="52"/>
      <c r="AM41" s="52"/>
      <c r="AN41" s="52"/>
      <c r="AO41" s="52"/>
      <c r="AP41" s="52"/>
      <c r="AQ41" s="52"/>
      <c r="AR41" s="52"/>
      <c r="AS41" s="42"/>
      <c r="AT41" s="123"/>
      <c r="AU41" s="42">
        <f t="shared" si="59"/>
        <v>0</v>
      </c>
      <c r="AV41" s="42">
        <f t="shared" si="60"/>
        <v>0</v>
      </c>
      <c r="AW41" s="42">
        <f t="shared" si="61"/>
        <v>0</v>
      </c>
      <c r="AX41" s="42">
        <f t="shared" si="62"/>
        <v>0</v>
      </c>
      <c r="AY41" s="42">
        <f t="shared" si="63"/>
        <v>0</v>
      </c>
      <c r="AZ41" s="42">
        <f t="shared" si="64"/>
        <v>0</v>
      </c>
      <c r="BA41" s="42">
        <f t="shared" si="65"/>
        <v>0</v>
      </c>
      <c r="BB41" s="42">
        <f t="shared" si="66"/>
        <v>0</v>
      </c>
      <c r="BC41" s="42">
        <f t="shared" si="67"/>
        <v>0</v>
      </c>
      <c r="BD41" s="42">
        <f t="shared" si="45"/>
        <v>0</v>
      </c>
      <c r="BE41" s="42" t="e">
        <f t="shared" si="68"/>
        <v>#DIV/0!</v>
      </c>
      <c r="BF41" s="42" t="e">
        <f t="shared" si="69"/>
        <v>#DIV/0!</v>
      </c>
      <c r="BG41" s="42" t="e">
        <f t="shared" si="70"/>
        <v>#DIV/0!</v>
      </c>
      <c r="BH41" s="42" t="e">
        <f t="shared" si="71"/>
        <v>#DIV/0!</v>
      </c>
      <c r="BI41" s="42" t="e">
        <f t="shared" si="72"/>
        <v>#DIV/0!</v>
      </c>
      <c r="BJ41" s="42" t="e">
        <f t="shared" si="73"/>
        <v>#DIV/0!</v>
      </c>
      <c r="BK41" s="42" t="e">
        <f t="shared" si="74"/>
        <v>#DIV/0!</v>
      </c>
      <c r="BL41" s="42" t="e">
        <f t="shared" si="75"/>
        <v>#DIV/0!</v>
      </c>
      <c r="BM41" s="42" t="e">
        <f t="shared" si="76"/>
        <v>#DIV/0!</v>
      </c>
      <c r="BN41" s="42"/>
      <c r="BO41" s="42">
        <f t="shared" si="77"/>
        <v>0</v>
      </c>
      <c r="BP41" s="42">
        <f t="shared" si="78"/>
        <v>0</v>
      </c>
      <c r="BQ41" s="42">
        <f t="shared" si="79"/>
        <v>0</v>
      </c>
      <c r="BR41" s="42">
        <f t="shared" si="80"/>
        <v>0</v>
      </c>
      <c r="BS41" s="42">
        <f t="shared" si="81"/>
        <v>0</v>
      </c>
      <c r="BT41" s="42">
        <f t="shared" si="82"/>
        <v>0</v>
      </c>
      <c r="BU41" s="42">
        <f t="shared" si="83"/>
        <v>0</v>
      </c>
      <c r="BV41" s="42">
        <f t="shared" si="84"/>
        <v>0</v>
      </c>
      <c r="BW41" s="42">
        <f t="shared" si="85"/>
        <v>0</v>
      </c>
      <c r="BX41" s="43">
        <f t="shared" si="47"/>
        <v>0</v>
      </c>
      <c r="BY41" s="42" t="str">
        <f t="shared" si="48"/>
        <v/>
      </c>
      <c r="BZ41" s="42" t="str">
        <f t="shared" si="49"/>
        <v/>
      </c>
      <c r="CA41" s="42" t="str">
        <f t="shared" si="50"/>
        <v/>
      </c>
      <c r="CB41" s="42" t="str">
        <f t="shared" si="51"/>
        <v/>
      </c>
      <c r="CC41" s="42" t="str">
        <f t="shared" si="52"/>
        <v/>
      </c>
      <c r="CD41" s="42" t="str">
        <f t="shared" si="53"/>
        <v/>
      </c>
      <c r="CE41" s="42" t="str">
        <f t="shared" si="54"/>
        <v/>
      </c>
      <c r="CF41" s="42" t="str">
        <f t="shared" si="55"/>
        <v/>
      </c>
      <c r="CG41" s="42" t="str">
        <f t="shared" si="56"/>
        <v/>
      </c>
      <c r="CH41" s="43">
        <f t="shared" si="57"/>
        <v>0</v>
      </c>
    </row>
    <row r="42" spans="2:86">
      <c r="B42" s="46"/>
      <c r="C42" s="50"/>
      <c r="D42" s="51"/>
      <c r="E42" s="51"/>
      <c r="F42" s="119" t="str">
        <f t="shared" si="31"/>
        <v/>
      </c>
      <c r="G42" s="47"/>
      <c r="H42" s="47"/>
      <c r="I42" s="47"/>
      <c r="J42" s="47"/>
      <c r="K42" s="47"/>
      <c r="L42" s="47"/>
      <c r="M42" s="47"/>
      <c r="N42" s="47"/>
      <c r="O42" s="47"/>
      <c r="P42" s="47"/>
      <c r="Q42" s="47"/>
      <c r="R42" s="47"/>
      <c r="V42" s="11" t="str">
        <f t="shared" si="32"/>
        <v/>
      </c>
      <c r="W42" s="11" t="str">
        <f t="shared" si="33"/>
        <v/>
      </c>
      <c r="X42" s="11" t="str">
        <f t="shared" si="34"/>
        <v/>
      </c>
      <c r="Y42" s="11" t="str">
        <f t="shared" si="35"/>
        <v/>
      </c>
      <c r="Z42" s="11" t="str">
        <f t="shared" si="36"/>
        <v/>
      </c>
      <c r="AA42" s="11" t="str">
        <f t="shared" si="37"/>
        <v/>
      </c>
      <c r="AB42" s="11" t="str">
        <f t="shared" si="38"/>
        <v/>
      </c>
      <c r="AC42" s="11" t="str">
        <f t="shared" si="39"/>
        <v/>
      </c>
      <c r="AD42" s="11" t="str">
        <f t="shared" si="40"/>
        <v/>
      </c>
      <c r="AE42" s="11" t="str">
        <f t="shared" si="41"/>
        <v/>
      </c>
      <c r="AF42" s="11" t="str">
        <f t="shared" si="42"/>
        <v/>
      </c>
      <c r="AG42" s="11" t="str">
        <f t="shared" si="43"/>
        <v/>
      </c>
      <c r="AI42" s="41" t="str">
        <f t="shared" si="58"/>
        <v/>
      </c>
      <c r="AJ42" s="52"/>
      <c r="AK42" s="52"/>
      <c r="AL42" s="52"/>
      <c r="AM42" s="52"/>
      <c r="AN42" s="52"/>
      <c r="AO42" s="52"/>
      <c r="AP42" s="52"/>
      <c r="AQ42" s="52"/>
      <c r="AR42" s="52"/>
      <c r="AS42" s="42"/>
      <c r="AT42" s="123"/>
      <c r="AU42" s="42">
        <f t="shared" si="59"/>
        <v>0</v>
      </c>
      <c r="AV42" s="42">
        <f t="shared" si="60"/>
        <v>0</v>
      </c>
      <c r="AW42" s="42">
        <f t="shared" si="61"/>
        <v>0</v>
      </c>
      <c r="AX42" s="42">
        <f t="shared" si="62"/>
        <v>0</v>
      </c>
      <c r="AY42" s="42">
        <f t="shared" si="63"/>
        <v>0</v>
      </c>
      <c r="AZ42" s="42">
        <f t="shared" si="64"/>
        <v>0</v>
      </c>
      <c r="BA42" s="42">
        <f t="shared" si="65"/>
        <v>0</v>
      </c>
      <c r="BB42" s="42">
        <f t="shared" si="66"/>
        <v>0</v>
      </c>
      <c r="BC42" s="42">
        <f t="shared" si="67"/>
        <v>0</v>
      </c>
      <c r="BD42" s="42">
        <f t="shared" si="45"/>
        <v>0</v>
      </c>
      <c r="BE42" s="42" t="e">
        <f t="shared" si="68"/>
        <v>#DIV/0!</v>
      </c>
      <c r="BF42" s="42" t="e">
        <f t="shared" si="69"/>
        <v>#DIV/0!</v>
      </c>
      <c r="BG42" s="42" t="e">
        <f t="shared" si="70"/>
        <v>#DIV/0!</v>
      </c>
      <c r="BH42" s="42" t="e">
        <f t="shared" si="71"/>
        <v>#DIV/0!</v>
      </c>
      <c r="BI42" s="42" t="e">
        <f t="shared" si="72"/>
        <v>#DIV/0!</v>
      </c>
      <c r="BJ42" s="42" t="e">
        <f t="shared" si="73"/>
        <v>#DIV/0!</v>
      </c>
      <c r="BK42" s="42" t="e">
        <f t="shared" si="74"/>
        <v>#DIV/0!</v>
      </c>
      <c r="BL42" s="42" t="e">
        <f t="shared" si="75"/>
        <v>#DIV/0!</v>
      </c>
      <c r="BM42" s="42" t="e">
        <f t="shared" si="76"/>
        <v>#DIV/0!</v>
      </c>
      <c r="BN42" s="42"/>
      <c r="BO42" s="42">
        <f t="shared" si="77"/>
        <v>0</v>
      </c>
      <c r="BP42" s="42">
        <f t="shared" si="78"/>
        <v>0</v>
      </c>
      <c r="BQ42" s="42">
        <f t="shared" si="79"/>
        <v>0</v>
      </c>
      <c r="BR42" s="42">
        <f t="shared" si="80"/>
        <v>0</v>
      </c>
      <c r="BS42" s="42">
        <f t="shared" si="81"/>
        <v>0</v>
      </c>
      <c r="BT42" s="42">
        <f t="shared" si="82"/>
        <v>0</v>
      </c>
      <c r="BU42" s="42">
        <f t="shared" si="83"/>
        <v>0</v>
      </c>
      <c r="BV42" s="42">
        <f t="shared" si="84"/>
        <v>0</v>
      </c>
      <c r="BW42" s="42">
        <f t="shared" si="85"/>
        <v>0</v>
      </c>
      <c r="BX42" s="43">
        <f t="shared" si="47"/>
        <v>0</v>
      </c>
      <c r="BY42" s="42" t="str">
        <f t="shared" si="48"/>
        <v/>
      </c>
      <c r="BZ42" s="42" t="str">
        <f t="shared" si="49"/>
        <v/>
      </c>
      <c r="CA42" s="42" t="str">
        <f t="shared" si="50"/>
        <v/>
      </c>
      <c r="CB42" s="42" t="str">
        <f t="shared" si="51"/>
        <v/>
      </c>
      <c r="CC42" s="42" t="str">
        <f t="shared" si="52"/>
        <v/>
      </c>
      <c r="CD42" s="42" t="str">
        <f t="shared" si="53"/>
        <v/>
      </c>
      <c r="CE42" s="42" t="str">
        <f t="shared" si="54"/>
        <v/>
      </c>
      <c r="CF42" s="42" t="str">
        <f t="shared" si="55"/>
        <v/>
      </c>
      <c r="CG42" s="42" t="str">
        <f t="shared" si="56"/>
        <v/>
      </c>
      <c r="CH42" s="43">
        <f t="shared" si="57"/>
        <v>0</v>
      </c>
    </row>
    <row r="43" spans="2:86">
      <c r="B43" s="46"/>
      <c r="C43" s="50"/>
      <c r="D43" s="51"/>
      <c r="E43" s="51"/>
      <c r="F43" s="119" t="str">
        <f t="shared" si="31"/>
        <v/>
      </c>
      <c r="G43" s="47"/>
      <c r="H43" s="47"/>
      <c r="I43" s="47"/>
      <c r="J43" s="47"/>
      <c r="K43" s="47"/>
      <c r="L43" s="47"/>
      <c r="M43" s="47"/>
      <c r="N43" s="47"/>
      <c r="O43" s="47"/>
      <c r="P43" s="47"/>
      <c r="Q43" s="47"/>
      <c r="R43" s="47"/>
      <c r="V43" s="11" t="str">
        <f t="shared" si="32"/>
        <v/>
      </c>
      <c r="W43" s="11" t="str">
        <f t="shared" si="33"/>
        <v/>
      </c>
      <c r="X43" s="11" t="str">
        <f t="shared" si="34"/>
        <v/>
      </c>
      <c r="Y43" s="11" t="str">
        <f t="shared" si="35"/>
        <v/>
      </c>
      <c r="Z43" s="11" t="str">
        <f t="shared" si="36"/>
        <v/>
      </c>
      <c r="AA43" s="11" t="str">
        <f t="shared" si="37"/>
        <v/>
      </c>
      <c r="AB43" s="11" t="str">
        <f t="shared" si="38"/>
        <v/>
      </c>
      <c r="AC43" s="11" t="str">
        <f t="shared" si="39"/>
        <v/>
      </c>
      <c r="AD43" s="11" t="str">
        <f t="shared" si="40"/>
        <v/>
      </c>
      <c r="AE43" s="11" t="str">
        <f t="shared" si="41"/>
        <v/>
      </c>
      <c r="AF43" s="11" t="str">
        <f t="shared" si="42"/>
        <v/>
      </c>
      <c r="AG43" s="11" t="str">
        <f t="shared" si="43"/>
        <v/>
      </c>
      <c r="AI43" s="41" t="str">
        <f t="shared" si="58"/>
        <v/>
      </c>
      <c r="AJ43" s="52"/>
      <c r="AK43" s="52"/>
      <c r="AL43" s="52"/>
      <c r="AM43" s="52"/>
      <c r="AN43" s="52"/>
      <c r="AO43" s="52"/>
      <c r="AP43" s="52"/>
      <c r="AQ43" s="52"/>
      <c r="AR43" s="52"/>
      <c r="AS43" s="42"/>
      <c r="AT43" s="123"/>
      <c r="AU43" s="42">
        <f t="shared" si="59"/>
        <v>0</v>
      </c>
      <c r="AV43" s="42">
        <f t="shared" si="60"/>
        <v>0</v>
      </c>
      <c r="AW43" s="42">
        <f t="shared" si="61"/>
        <v>0</v>
      </c>
      <c r="AX43" s="42">
        <f t="shared" si="62"/>
        <v>0</v>
      </c>
      <c r="AY43" s="42">
        <f t="shared" si="63"/>
        <v>0</v>
      </c>
      <c r="AZ43" s="42">
        <f t="shared" si="64"/>
        <v>0</v>
      </c>
      <c r="BA43" s="42">
        <f t="shared" si="65"/>
        <v>0</v>
      </c>
      <c r="BB43" s="42">
        <f t="shared" si="66"/>
        <v>0</v>
      </c>
      <c r="BC43" s="42">
        <f t="shared" si="67"/>
        <v>0</v>
      </c>
      <c r="BD43" s="42">
        <f t="shared" si="45"/>
        <v>0</v>
      </c>
      <c r="BE43" s="42" t="e">
        <f t="shared" si="68"/>
        <v>#DIV/0!</v>
      </c>
      <c r="BF43" s="42" t="e">
        <f t="shared" si="69"/>
        <v>#DIV/0!</v>
      </c>
      <c r="BG43" s="42" t="e">
        <f t="shared" si="70"/>
        <v>#DIV/0!</v>
      </c>
      <c r="BH43" s="42" t="e">
        <f t="shared" si="71"/>
        <v>#DIV/0!</v>
      </c>
      <c r="BI43" s="42" t="e">
        <f t="shared" si="72"/>
        <v>#DIV/0!</v>
      </c>
      <c r="BJ43" s="42" t="e">
        <f t="shared" si="73"/>
        <v>#DIV/0!</v>
      </c>
      <c r="BK43" s="42" t="e">
        <f t="shared" si="74"/>
        <v>#DIV/0!</v>
      </c>
      <c r="BL43" s="42" t="e">
        <f t="shared" si="75"/>
        <v>#DIV/0!</v>
      </c>
      <c r="BM43" s="42" t="e">
        <f t="shared" si="76"/>
        <v>#DIV/0!</v>
      </c>
      <c r="BN43" s="42"/>
      <c r="BO43" s="42">
        <f t="shared" si="77"/>
        <v>0</v>
      </c>
      <c r="BP43" s="42">
        <f t="shared" si="78"/>
        <v>0</v>
      </c>
      <c r="BQ43" s="42">
        <f t="shared" si="79"/>
        <v>0</v>
      </c>
      <c r="BR43" s="42">
        <f t="shared" si="80"/>
        <v>0</v>
      </c>
      <c r="BS43" s="42">
        <f t="shared" si="81"/>
        <v>0</v>
      </c>
      <c r="BT43" s="42">
        <f t="shared" si="82"/>
        <v>0</v>
      </c>
      <c r="BU43" s="42">
        <f t="shared" si="83"/>
        <v>0</v>
      </c>
      <c r="BV43" s="42">
        <f t="shared" si="84"/>
        <v>0</v>
      </c>
      <c r="BW43" s="42">
        <f t="shared" si="85"/>
        <v>0</v>
      </c>
      <c r="BX43" s="43">
        <f t="shared" si="47"/>
        <v>0</v>
      </c>
      <c r="BY43" s="42" t="str">
        <f t="shared" si="48"/>
        <v/>
      </c>
      <c r="BZ43" s="42" t="str">
        <f t="shared" si="49"/>
        <v/>
      </c>
      <c r="CA43" s="42" t="str">
        <f t="shared" si="50"/>
        <v/>
      </c>
      <c r="CB43" s="42" t="str">
        <f t="shared" si="51"/>
        <v/>
      </c>
      <c r="CC43" s="42" t="str">
        <f t="shared" si="52"/>
        <v/>
      </c>
      <c r="CD43" s="42" t="str">
        <f t="shared" si="53"/>
        <v/>
      </c>
      <c r="CE43" s="42" t="str">
        <f t="shared" si="54"/>
        <v/>
      </c>
      <c r="CF43" s="42" t="str">
        <f t="shared" si="55"/>
        <v/>
      </c>
      <c r="CG43" s="42" t="str">
        <f t="shared" si="56"/>
        <v/>
      </c>
      <c r="CH43" s="43">
        <f t="shared" si="57"/>
        <v>0</v>
      </c>
    </row>
    <row r="44" spans="2:86">
      <c r="B44" s="46"/>
      <c r="C44" s="50"/>
      <c r="D44" s="51"/>
      <c r="E44" s="51"/>
      <c r="F44" s="119" t="str">
        <f t="shared" si="31"/>
        <v/>
      </c>
      <c r="G44" s="47"/>
      <c r="H44" s="47"/>
      <c r="I44" s="47"/>
      <c r="J44" s="47"/>
      <c r="K44" s="47"/>
      <c r="L44" s="47"/>
      <c r="M44" s="47"/>
      <c r="N44" s="47"/>
      <c r="O44" s="47"/>
      <c r="P44" s="47"/>
      <c r="Q44" s="47"/>
      <c r="R44" s="47"/>
      <c r="V44" s="11" t="str">
        <f t="shared" si="32"/>
        <v/>
      </c>
      <c r="W44" s="11" t="str">
        <f t="shared" si="33"/>
        <v/>
      </c>
      <c r="X44" s="11" t="str">
        <f t="shared" si="34"/>
        <v/>
      </c>
      <c r="Y44" s="11" t="str">
        <f t="shared" si="35"/>
        <v/>
      </c>
      <c r="Z44" s="11" t="str">
        <f t="shared" si="36"/>
        <v/>
      </c>
      <c r="AA44" s="11" t="str">
        <f t="shared" si="37"/>
        <v/>
      </c>
      <c r="AB44" s="11" t="str">
        <f t="shared" si="38"/>
        <v/>
      </c>
      <c r="AC44" s="11" t="str">
        <f t="shared" si="39"/>
        <v/>
      </c>
      <c r="AD44" s="11" t="str">
        <f t="shared" si="40"/>
        <v/>
      </c>
      <c r="AE44" s="11" t="str">
        <f t="shared" si="41"/>
        <v/>
      </c>
      <c r="AF44" s="11" t="str">
        <f t="shared" si="42"/>
        <v/>
      </c>
      <c r="AG44" s="11" t="str">
        <f t="shared" si="43"/>
        <v/>
      </c>
      <c r="AI44" s="41" t="str">
        <f t="shared" si="58"/>
        <v/>
      </c>
      <c r="AJ44" s="52"/>
      <c r="AK44" s="52"/>
      <c r="AL44" s="52"/>
      <c r="AM44" s="52"/>
      <c r="AN44" s="52"/>
      <c r="AO44" s="52"/>
      <c r="AP44" s="52"/>
      <c r="AQ44" s="52"/>
      <c r="AR44" s="52"/>
      <c r="AS44" s="42"/>
      <c r="AT44" s="123"/>
      <c r="AU44" s="42">
        <f t="shared" si="59"/>
        <v>0</v>
      </c>
      <c r="AV44" s="42">
        <f t="shared" si="60"/>
        <v>0</v>
      </c>
      <c r="AW44" s="42">
        <f t="shared" si="61"/>
        <v>0</v>
      </c>
      <c r="AX44" s="42">
        <f t="shared" si="62"/>
        <v>0</v>
      </c>
      <c r="AY44" s="42">
        <f t="shared" si="63"/>
        <v>0</v>
      </c>
      <c r="AZ44" s="42">
        <f t="shared" si="64"/>
        <v>0</v>
      </c>
      <c r="BA44" s="42">
        <f t="shared" si="65"/>
        <v>0</v>
      </c>
      <c r="BB44" s="42">
        <f t="shared" si="66"/>
        <v>0</v>
      </c>
      <c r="BC44" s="42">
        <f t="shared" si="67"/>
        <v>0</v>
      </c>
      <c r="BD44" s="42">
        <f t="shared" si="45"/>
        <v>0</v>
      </c>
      <c r="BE44" s="42" t="e">
        <f t="shared" si="68"/>
        <v>#DIV/0!</v>
      </c>
      <c r="BF44" s="42" t="e">
        <f t="shared" si="69"/>
        <v>#DIV/0!</v>
      </c>
      <c r="BG44" s="42" t="e">
        <f t="shared" si="70"/>
        <v>#DIV/0!</v>
      </c>
      <c r="BH44" s="42" t="e">
        <f t="shared" si="71"/>
        <v>#DIV/0!</v>
      </c>
      <c r="BI44" s="42" t="e">
        <f t="shared" si="72"/>
        <v>#DIV/0!</v>
      </c>
      <c r="BJ44" s="42" t="e">
        <f t="shared" si="73"/>
        <v>#DIV/0!</v>
      </c>
      <c r="BK44" s="42" t="e">
        <f t="shared" si="74"/>
        <v>#DIV/0!</v>
      </c>
      <c r="BL44" s="42" t="e">
        <f t="shared" si="75"/>
        <v>#DIV/0!</v>
      </c>
      <c r="BM44" s="42" t="e">
        <f t="shared" si="76"/>
        <v>#DIV/0!</v>
      </c>
      <c r="BN44" s="42"/>
      <c r="BO44" s="42">
        <f t="shared" si="77"/>
        <v>0</v>
      </c>
      <c r="BP44" s="42">
        <f t="shared" si="78"/>
        <v>0</v>
      </c>
      <c r="BQ44" s="42">
        <f t="shared" si="79"/>
        <v>0</v>
      </c>
      <c r="BR44" s="42">
        <f t="shared" si="80"/>
        <v>0</v>
      </c>
      <c r="BS44" s="42">
        <f t="shared" si="81"/>
        <v>0</v>
      </c>
      <c r="BT44" s="42">
        <f t="shared" si="82"/>
        <v>0</v>
      </c>
      <c r="BU44" s="42">
        <f t="shared" si="83"/>
        <v>0</v>
      </c>
      <c r="BV44" s="42">
        <f t="shared" si="84"/>
        <v>0</v>
      </c>
      <c r="BW44" s="42">
        <f t="shared" si="85"/>
        <v>0</v>
      </c>
      <c r="BX44" s="43">
        <f t="shared" si="47"/>
        <v>0</v>
      </c>
      <c r="BY44" s="42" t="str">
        <f t="shared" si="48"/>
        <v/>
      </c>
      <c r="BZ44" s="42" t="str">
        <f t="shared" si="49"/>
        <v/>
      </c>
      <c r="CA44" s="42" t="str">
        <f t="shared" si="50"/>
        <v/>
      </c>
      <c r="CB44" s="42" t="str">
        <f t="shared" si="51"/>
        <v/>
      </c>
      <c r="CC44" s="42" t="str">
        <f t="shared" si="52"/>
        <v/>
      </c>
      <c r="CD44" s="42" t="str">
        <f t="shared" si="53"/>
        <v/>
      </c>
      <c r="CE44" s="42" t="str">
        <f t="shared" si="54"/>
        <v/>
      </c>
      <c r="CF44" s="42" t="str">
        <f t="shared" si="55"/>
        <v/>
      </c>
      <c r="CG44" s="42" t="str">
        <f t="shared" si="56"/>
        <v/>
      </c>
      <c r="CH44" s="43">
        <f t="shared" si="57"/>
        <v>0</v>
      </c>
    </row>
    <row r="45" spans="2:86">
      <c r="B45" s="46"/>
      <c r="C45" s="50"/>
      <c r="D45" s="51"/>
      <c r="E45" s="51"/>
      <c r="F45" s="119" t="str">
        <f t="shared" si="31"/>
        <v/>
      </c>
      <c r="G45" s="47"/>
      <c r="H45" s="47"/>
      <c r="I45" s="47"/>
      <c r="J45" s="47"/>
      <c r="K45" s="47"/>
      <c r="L45" s="47"/>
      <c r="M45" s="47"/>
      <c r="N45" s="47"/>
      <c r="O45" s="47"/>
      <c r="P45" s="47"/>
      <c r="Q45" s="47"/>
      <c r="R45" s="47"/>
      <c r="V45" s="11" t="str">
        <f t="shared" si="32"/>
        <v/>
      </c>
      <c r="W45" s="11" t="str">
        <f t="shared" si="33"/>
        <v/>
      </c>
      <c r="X45" s="11" t="str">
        <f t="shared" si="34"/>
        <v/>
      </c>
      <c r="Y45" s="11" t="str">
        <f t="shared" si="35"/>
        <v/>
      </c>
      <c r="Z45" s="11" t="str">
        <f t="shared" si="36"/>
        <v/>
      </c>
      <c r="AA45" s="11" t="str">
        <f t="shared" si="37"/>
        <v/>
      </c>
      <c r="AB45" s="11" t="str">
        <f t="shared" si="38"/>
        <v/>
      </c>
      <c r="AC45" s="11" t="str">
        <f t="shared" si="39"/>
        <v/>
      </c>
      <c r="AD45" s="11" t="str">
        <f t="shared" si="40"/>
        <v/>
      </c>
      <c r="AE45" s="11" t="str">
        <f t="shared" si="41"/>
        <v/>
      </c>
      <c r="AF45" s="11" t="str">
        <f t="shared" si="42"/>
        <v/>
      </c>
      <c r="AG45" s="11" t="str">
        <f t="shared" si="43"/>
        <v/>
      </c>
      <c r="AI45" s="41" t="str">
        <f t="shared" si="58"/>
        <v/>
      </c>
      <c r="AJ45" s="52"/>
      <c r="AK45" s="52"/>
      <c r="AL45" s="52"/>
      <c r="AM45" s="52"/>
      <c r="AN45" s="52"/>
      <c r="AO45" s="52"/>
      <c r="AP45" s="52"/>
      <c r="AQ45" s="52"/>
      <c r="AR45" s="52"/>
      <c r="AS45" s="42"/>
      <c r="AT45" s="123"/>
      <c r="AU45" s="42">
        <f t="shared" si="59"/>
        <v>0</v>
      </c>
      <c r="AV45" s="42">
        <f t="shared" si="60"/>
        <v>0</v>
      </c>
      <c r="AW45" s="42">
        <f t="shared" si="61"/>
        <v>0</v>
      </c>
      <c r="AX45" s="42">
        <f t="shared" si="62"/>
        <v>0</v>
      </c>
      <c r="AY45" s="42">
        <f t="shared" si="63"/>
        <v>0</v>
      </c>
      <c r="AZ45" s="42">
        <f t="shared" si="64"/>
        <v>0</v>
      </c>
      <c r="BA45" s="42">
        <f t="shared" si="65"/>
        <v>0</v>
      </c>
      <c r="BB45" s="42">
        <f t="shared" si="66"/>
        <v>0</v>
      </c>
      <c r="BC45" s="42">
        <f t="shared" si="67"/>
        <v>0</v>
      </c>
      <c r="BD45" s="42">
        <f t="shared" si="45"/>
        <v>0</v>
      </c>
      <c r="BE45" s="42" t="e">
        <f t="shared" si="68"/>
        <v>#DIV/0!</v>
      </c>
      <c r="BF45" s="42" t="e">
        <f t="shared" si="69"/>
        <v>#DIV/0!</v>
      </c>
      <c r="BG45" s="42" t="e">
        <f t="shared" si="70"/>
        <v>#DIV/0!</v>
      </c>
      <c r="BH45" s="42" t="e">
        <f t="shared" si="71"/>
        <v>#DIV/0!</v>
      </c>
      <c r="BI45" s="42" t="e">
        <f t="shared" si="72"/>
        <v>#DIV/0!</v>
      </c>
      <c r="BJ45" s="42" t="e">
        <f t="shared" si="73"/>
        <v>#DIV/0!</v>
      </c>
      <c r="BK45" s="42" t="e">
        <f t="shared" si="74"/>
        <v>#DIV/0!</v>
      </c>
      <c r="BL45" s="42" t="e">
        <f t="shared" si="75"/>
        <v>#DIV/0!</v>
      </c>
      <c r="BM45" s="42" t="e">
        <f t="shared" si="76"/>
        <v>#DIV/0!</v>
      </c>
      <c r="BN45" s="42"/>
      <c r="BO45" s="42">
        <f t="shared" si="77"/>
        <v>0</v>
      </c>
      <c r="BP45" s="42">
        <f t="shared" si="78"/>
        <v>0</v>
      </c>
      <c r="BQ45" s="42">
        <f t="shared" si="79"/>
        <v>0</v>
      </c>
      <c r="BR45" s="42">
        <f t="shared" si="80"/>
        <v>0</v>
      </c>
      <c r="BS45" s="42">
        <f t="shared" si="81"/>
        <v>0</v>
      </c>
      <c r="BT45" s="42">
        <f t="shared" si="82"/>
        <v>0</v>
      </c>
      <c r="BU45" s="42">
        <f t="shared" si="83"/>
        <v>0</v>
      </c>
      <c r="BV45" s="42">
        <f t="shared" si="84"/>
        <v>0</v>
      </c>
      <c r="BW45" s="42">
        <f t="shared" si="85"/>
        <v>0</v>
      </c>
      <c r="BX45" s="43">
        <f t="shared" si="47"/>
        <v>0</v>
      </c>
      <c r="BY45" s="42" t="str">
        <f t="shared" si="48"/>
        <v/>
      </c>
      <c r="BZ45" s="42" t="str">
        <f t="shared" si="49"/>
        <v/>
      </c>
      <c r="CA45" s="42" t="str">
        <f t="shared" si="50"/>
        <v/>
      </c>
      <c r="CB45" s="42" t="str">
        <f t="shared" si="51"/>
        <v/>
      </c>
      <c r="CC45" s="42" t="str">
        <f t="shared" si="52"/>
        <v/>
      </c>
      <c r="CD45" s="42" t="str">
        <f t="shared" si="53"/>
        <v/>
      </c>
      <c r="CE45" s="42" t="str">
        <f t="shared" si="54"/>
        <v/>
      </c>
      <c r="CF45" s="42" t="str">
        <f t="shared" si="55"/>
        <v/>
      </c>
      <c r="CG45" s="42" t="str">
        <f t="shared" si="56"/>
        <v/>
      </c>
      <c r="CH45" s="43">
        <f t="shared" si="57"/>
        <v>0</v>
      </c>
    </row>
    <row r="46" spans="2:86">
      <c r="B46" s="46"/>
      <c r="C46" s="50"/>
      <c r="D46" s="51"/>
      <c r="E46" s="51"/>
      <c r="F46" s="119" t="str">
        <f t="shared" si="31"/>
        <v/>
      </c>
      <c r="G46" s="47"/>
      <c r="H46" s="47"/>
      <c r="I46" s="47"/>
      <c r="J46" s="47"/>
      <c r="K46" s="47"/>
      <c r="L46" s="47"/>
      <c r="M46" s="47"/>
      <c r="N46" s="47"/>
      <c r="O46" s="47"/>
      <c r="P46" s="47"/>
      <c r="Q46" s="47"/>
      <c r="R46" s="47"/>
      <c r="V46" s="11" t="str">
        <f t="shared" si="32"/>
        <v/>
      </c>
      <c r="W46" s="11" t="str">
        <f t="shared" si="33"/>
        <v/>
      </c>
      <c r="X46" s="11" t="str">
        <f t="shared" si="34"/>
        <v/>
      </c>
      <c r="Y46" s="11" t="str">
        <f t="shared" si="35"/>
        <v/>
      </c>
      <c r="Z46" s="11" t="str">
        <f t="shared" si="36"/>
        <v/>
      </c>
      <c r="AA46" s="11" t="str">
        <f t="shared" si="37"/>
        <v/>
      </c>
      <c r="AB46" s="11" t="str">
        <f t="shared" si="38"/>
        <v/>
      </c>
      <c r="AC46" s="11" t="str">
        <f t="shared" si="39"/>
        <v/>
      </c>
      <c r="AD46" s="11" t="str">
        <f t="shared" si="40"/>
        <v/>
      </c>
      <c r="AE46" s="11" t="str">
        <f t="shared" si="41"/>
        <v/>
      </c>
      <c r="AF46" s="11" t="str">
        <f t="shared" si="42"/>
        <v/>
      </c>
      <c r="AG46" s="11" t="str">
        <f t="shared" si="43"/>
        <v/>
      </c>
      <c r="AI46" s="41" t="str">
        <f t="shared" si="58"/>
        <v/>
      </c>
      <c r="AJ46" s="52"/>
      <c r="AK46" s="52"/>
      <c r="AL46" s="52"/>
      <c r="AM46" s="52"/>
      <c r="AN46" s="52"/>
      <c r="AO46" s="52"/>
      <c r="AP46" s="52"/>
      <c r="AQ46" s="52"/>
      <c r="AR46" s="52"/>
      <c r="AS46" s="42"/>
      <c r="AT46" s="123"/>
      <c r="AU46" s="42">
        <f t="shared" si="59"/>
        <v>0</v>
      </c>
      <c r="AV46" s="42">
        <f t="shared" si="60"/>
        <v>0</v>
      </c>
      <c r="AW46" s="42">
        <f t="shared" si="61"/>
        <v>0</v>
      </c>
      <c r="AX46" s="42">
        <f t="shared" si="62"/>
        <v>0</v>
      </c>
      <c r="AY46" s="42">
        <f t="shared" si="63"/>
        <v>0</v>
      </c>
      <c r="AZ46" s="42">
        <f t="shared" si="64"/>
        <v>0</v>
      </c>
      <c r="BA46" s="42">
        <f t="shared" si="65"/>
        <v>0</v>
      </c>
      <c r="BB46" s="42">
        <f t="shared" si="66"/>
        <v>0</v>
      </c>
      <c r="BC46" s="42">
        <f t="shared" si="67"/>
        <v>0</v>
      </c>
      <c r="BD46" s="42">
        <f t="shared" si="45"/>
        <v>0</v>
      </c>
      <c r="BE46" s="42" t="e">
        <f t="shared" si="68"/>
        <v>#DIV/0!</v>
      </c>
      <c r="BF46" s="42" t="e">
        <f t="shared" si="69"/>
        <v>#DIV/0!</v>
      </c>
      <c r="BG46" s="42" t="e">
        <f t="shared" si="70"/>
        <v>#DIV/0!</v>
      </c>
      <c r="BH46" s="42" t="e">
        <f t="shared" si="71"/>
        <v>#DIV/0!</v>
      </c>
      <c r="BI46" s="42" t="e">
        <f t="shared" si="72"/>
        <v>#DIV/0!</v>
      </c>
      <c r="BJ46" s="42" t="e">
        <f t="shared" si="73"/>
        <v>#DIV/0!</v>
      </c>
      <c r="BK46" s="42" t="e">
        <f t="shared" si="74"/>
        <v>#DIV/0!</v>
      </c>
      <c r="BL46" s="42" t="e">
        <f t="shared" si="75"/>
        <v>#DIV/0!</v>
      </c>
      <c r="BM46" s="42" t="e">
        <f t="shared" si="76"/>
        <v>#DIV/0!</v>
      </c>
      <c r="BN46" s="42"/>
      <c r="BO46" s="42">
        <f t="shared" si="77"/>
        <v>0</v>
      </c>
      <c r="BP46" s="42">
        <f t="shared" si="78"/>
        <v>0</v>
      </c>
      <c r="BQ46" s="42">
        <f t="shared" si="79"/>
        <v>0</v>
      </c>
      <c r="BR46" s="42">
        <f t="shared" si="80"/>
        <v>0</v>
      </c>
      <c r="BS46" s="42">
        <f t="shared" si="81"/>
        <v>0</v>
      </c>
      <c r="BT46" s="42">
        <f t="shared" si="82"/>
        <v>0</v>
      </c>
      <c r="BU46" s="42">
        <f t="shared" si="83"/>
        <v>0</v>
      </c>
      <c r="BV46" s="42">
        <f t="shared" si="84"/>
        <v>0</v>
      </c>
      <c r="BW46" s="42">
        <f t="shared" si="85"/>
        <v>0</v>
      </c>
      <c r="BX46" s="43">
        <f t="shared" si="47"/>
        <v>0</v>
      </c>
      <c r="BY46" s="42" t="str">
        <f t="shared" si="48"/>
        <v/>
      </c>
      <c r="BZ46" s="42" t="str">
        <f t="shared" si="49"/>
        <v/>
      </c>
      <c r="CA46" s="42" t="str">
        <f t="shared" si="50"/>
        <v/>
      </c>
      <c r="CB46" s="42" t="str">
        <f t="shared" si="51"/>
        <v/>
      </c>
      <c r="CC46" s="42" t="str">
        <f t="shared" si="52"/>
        <v/>
      </c>
      <c r="CD46" s="42" t="str">
        <f t="shared" si="53"/>
        <v/>
      </c>
      <c r="CE46" s="42" t="str">
        <f t="shared" si="54"/>
        <v/>
      </c>
      <c r="CF46" s="42" t="str">
        <f t="shared" si="55"/>
        <v/>
      </c>
      <c r="CG46" s="42" t="str">
        <f t="shared" si="56"/>
        <v/>
      </c>
      <c r="CH46" s="43">
        <f t="shared" si="57"/>
        <v>0</v>
      </c>
    </row>
    <row r="47" spans="2:86">
      <c r="B47" s="46"/>
      <c r="C47" s="50"/>
      <c r="D47" s="51"/>
      <c r="E47" s="51"/>
      <c r="F47" s="119" t="str">
        <f t="shared" si="31"/>
        <v/>
      </c>
      <c r="G47" s="47"/>
      <c r="H47" s="47"/>
      <c r="I47" s="47"/>
      <c r="J47" s="47"/>
      <c r="K47" s="47"/>
      <c r="L47" s="47"/>
      <c r="M47" s="47"/>
      <c r="N47" s="47"/>
      <c r="O47" s="47"/>
      <c r="P47" s="47"/>
      <c r="Q47" s="47"/>
      <c r="R47" s="47"/>
      <c r="V47" s="11" t="str">
        <f t="shared" si="32"/>
        <v/>
      </c>
      <c r="W47" s="11" t="str">
        <f t="shared" si="33"/>
        <v/>
      </c>
      <c r="X47" s="11" t="str">
        <f t="shared" si="34"/>
        <v/>
      </c>
      <c r="Y47" s="11" t="str">
        <f t="shared" si="35"/>
        <v/>
      </c>
      <c r="Z47" s="11" t="str">
        <f t="shared" si="36"/>
        <v/>
      </c>
      <c r="AA47" s="11" t="str">
        <f t="shared" si="37"/>
        <v/>
      </c>
      <c r="AB47" s="11" t="str">
        <f t="shared" si="38"/>
        <v/>
      </c>
      <c r="AC47" s="11" t="str">
        <f t="shared" si="39"/>
        <v/>
      </c>
      <c r="AD47" s="11" t="str">
        <f t="shared" si="40"/>
        <v/>
      </c>
      <c r="AE47" s="11" t="str">
        <f t="shared" si="41"/>
        <v/>
      </c>
      <c r="AF47" s="11" t="str">
        <f t="shared" si="42"/>
        <v/>
      </c>
      <c r="AG47" s="11" t="str">
        <f t="shared" si="43"/>
        <v/>
      </c>
      <c r="AI47" s="41" t="str">
        <f t="shared" si="58"/>
        <v/>
      </c>
      <c r="AJ47" s="52"/>
      <c r="AK47" s="52"/>
      <c r="AL47" s="52"/>
      <c r="AM47" s="52"/>
      <c r="AN47" s="52"/>
      <c r="AO47" s="52"/>
      <c r="AP47" s="52"/>
      <c r="AQ47" s="52"/>
      <c r="AR47" s="52"/>
      <c r="AS47" s="42"/>
      <c r="AT47" s="123"/>
      <c r="AU47" s="42">
        <f t="shared" si="59"/>
        <v>0</v>
      </c>
      <c r="AV47" s="42">
        <f t="shared" si="60"/>
        <v>0</v>
      </c>
      <c r="AW47" s="42">
        <f t="shared" si="61"/>
        <v>0</v>
      </c>
      <c r="AX47" s="42">
        <f t="shared" si="62"/>
        <v>0</v>
      </c>
      <c r="AY47" s="42">
        <f t="shared" si="63"/>
        <v>0</v>
      </c>
      <c r="AZ47" s="42">
        <f t="shared" si="64"/>
        <v>0</v>
      </c>
      <c r="BA47" s="42">
        <f t="shared" si="65"/>
        <v>0</v>
      </c>
      <c r="BB47" s="42">
        <f t="shared" si="66"/>
        <v>0</v>
      </c>
      <c r="BC47" s="42">
        <f t="shared" si="67"/>
        <v>0</v>
      </c>
      <c r="BD47" s="42">
        <f t="shared" si="45"/>
        <v>0</v>
      </c>
      <c r="BE47" s="42" t="e">
        <f t="shared" si="68"/>
        <v>#DIV/0!</v>
      </c>
      <c r="BF47" s="42" t="e">
        <f t="shared" si="69"/>
        <v>#DIV/0!</v>
      </c>
      <c r="BG47" s="42" t="e">
        <f t="shared" si="70"/>
        <v>#DIV/0!</v>
      </c>
      <c r="BH47" s="42" t="e">
        <f t="shared" si="71"/>
        <v>#DIV/0!</v>
      </c>
      <c r="BI47" s="42" t="e">
        <f t="shared" si="72"/>
        <v>#DIV/0!</v>
      </c>
      <c r="BJ47" s="42" t="e">
        <f t="shared" si="73"/>
        <v>#DIV/0!</v>
      </c>
      <c r="BK47" s="42" t="e">
        <f t="shared" si="74"/>
        <v>#DIV/0!</v>
      </c>
      <c r="BL47" s="42" t="e">
        <f t="shared" si="75"/>
        <v>#DIV/0!</v>
      </c>
      <c r="BM47" s="42" t="e">
        <f t="shared" si="76"/>
        <v>#DIV/0!</v>
      </c>
      <c r="BN47" s="42"/>
      <c r="BO47" s="42">
        <f t="shared" si="77"/>
        <v>0</v>
      </c>
      <c r="BP47" s="42">
        <f t="shared" si="78"/>
        <v>0</v>
      </c>
      <c r="BQ47" s="42">
        <f t="shared" si="79"/>
        <v>0</v>
      </c>
      <c r="BR47" s="42">
        <f t="shared" si="80"/>
        <v>0</v>
      </c>
      <c r="BS47" s="42">
        <f t="shared" si="81"/>
        <v>0</v>
      </c>
      <c r="BT47" s="42">
        <f t="shared" si="82"/>
        <v>0</v>
      </c>
      <c r="BU47" s="42">
        <f t="shared" si="83"/>
        <v>0</v>
      </c>
      <c r="BV47" s="42">
        <f t="shared" si="84"/>
        <v>0</v>
      </c>
      <c r="BW47" s="42">
        <f t="shared" si="85"/>
        <v>0</v>
      </c>
      <c r="BX47" s="43">
        <f t="shared" si="47"/>
        <v>0</v>
      </c>
      <c r="BY47" s="42" t="str">
        <f t="shared" si="48"/>
        <v/>
      </c>
      <c r="BZ47" s="42" t="str">
        <f t="shared" si="49"/>
        <v/>
      </c>
      <c r="CA47" s="42" t="str">
        <f t="shared" si="50"/>
        <v/>
      </c>
      <c r="CB47" s="42" t="str">
        <f t="shared" si="51"/>
        <v/>
      </c>
      <c r="CC47" s="42" t="str">
        <f t="shared" si="52"/>
        <v/>
      </c>
      <c r="CD47" s="42" t="str">
        <f t="shared" si="53"/>
        <v/>
      </c>
      <c r="CE47" s="42" t="str">
        <f t="shared" si="54"/>
        <v/>
      </c>
      <c r="CF47" s="42" t="str">
        <f t="shared" si="55"/>
        <v/>
      </c>
      <c r="CG47" s="42" t="str">
        <f t="shared" si="56"/>
        <v/>
      </c>
      <c r="CH47" s="43">
        <f t="shared" si="57"/>
        <v>0</v>
      </c>
    </row>
    <row r="48" spans="2:86">
      <c r="B48" s="46"/>
      <c r="C48" s="50"/>
      <c r="D48" s="51"/>
      <c r="E48" s="51"/>
      <c r="F48" s="119" t="str">
        <f t="shared" si="31"/>
        <v/>
      </c>
      <c r="G48" s="47"/>
      <c r="H48" s="47"/>
      <c r="I48" s="47"/>
      <c r="J48" s="47"/>
      <c r="K48" s="47"/>
      <c r="L48" s="47"/>
      <c r="M48" s="47"/>
      <c r="N48" s="47"/>
      <c r="O48" s="47"/>
      <c r="P48" s="47"/>
      <c r="Q48" s="47"/>
      <c r="R48" s="47"/>
      <c r="V48" s="11" t="str">
        <f t="shared" si="32"/>
        <v/>
      </c>
      <c r="W48" s="11" t="str">
        <f t="shared" si="33"/>
        <v/>
      </c>
      <c r="X48" s="11" t="str">
        <f t="shared" si="34"/>
        <v/>
      </c>
      <c r="Y48" s="11" t="str">
        <f t="shared" si="35"/>
        <v/>
      </c>
      <c r="Z48" s="11" t="str">
        <f t="shared" si="36"/>
        <v/>
      </c>
      <c r="AA48" s="11" t="str">
        <f t="shared" si="37"/>
        <v/>
      </c>
      <c r="AB48" s="11" t="str">
        <f t="shared" si="38"/>
        <v/>
      </c>
      <c r="AC48" s="11" t="str">
        <f t="shared" si="39"/>
        <v/>
      </c>
      <c r="AD48" s="11" t="str">
        <f t="shared" si="40"/>
        <v/>
      </c>
      <c r="AE48" s="11" t="str">
        <f t="shared" si="41"/>
        <v/>
      </c>
      <c r="AF48" s="11" t="str">
        <f t="shared" si="42"/>
        <v/>
      </c>
      <c r="AG48" s="11" t="str">
        <f t="shared" si="43"/>
        <v/>
      </c>
      <c r="AI48" s="41" t="str">
        <f t="shared" si="58"/>
        <v/>
      </c>
      <c r="AJ48" s="52"/>
      <c r="AK48" s="52"/>
      <c r="AL48" s="52"/>
      <c r="AM48" s="52"/>
      <c r="AN48" s="52"/>
      <c r="AO48" s="52"/>
      <c r="AP48" s="52"/>
      <c r="AQ48" s="52"/>
      <c r="AR48" s="52"/>
      <c r="AS48" s="42"/>
      <c r="AT48" s="123"/>
      <c r="AU48" s="42">
        <f t="shared" si="59"/>
        <v>0</v>
      </c>
      <c r="AV48" s="42">
        <f t="shared" si="60"/>
        <v>0</v>
      </c>
      <c r="AW48" s="42">
        <f t="shared" si="61"/>
        <v>0</v>
      </c>
      <c r="AX48" s="42">
        <f t="shared" si="62"/>
        <v>0</v>
      </c>
      <c r="AY48" s="42">
        <f t="shared" si="63"/>
        <v>0</v>
      </c>
      <c r="AZ48" s="42">
        <f t="shared" si="64"/>
        <v>0</v>
      </c>
      <c r="BA48" s="42">
        <f t="shared" si="65"/>
        <v>0</v>
      </c>
      <c r="BB48" s="42">
        <f t="shared" si="66"/>
        <v>0</v>
      </c>
      <c r="BC48" s="42">
        <f t="shared" si="67"/>
        <v>0</v>
      </c>
      <c r="BD48" s="42">
        <f t="shared" si="45"/>
        <v>0</v>
      </c>
      <c r="BE48" s="42" t="e">
        <f t="shared" si="68"/>
        <v>#DIV/0!</v>
      </c>
      <c r="BF48" s="42" t="e">
        <f t="shared" si="69"/>
        <v>#DIV/0!</v>
      </c>
      <c r="BG48" s="42" t="e">
        <f t="shared" si="70"/>
        <v>#DIV/0!</v>
      </c>
      <c r="BH48" s="42" t="e">
        <f t="shared" si="71"/>
        <v>#DIV/0!</v>
      </c>
      <c r="BI48" s="42" t="e">
        <f t="shared" si="72"/>
        <v>#DIV/0!</v>
      </c>
      <c r="BJ48" s="42" t="e">
        <f t="shared" si="73"/>
        <v>#DIV/0!</v>
      </c>
      <c r="BK48" s="42" t="e">
        <f t="shared" si="74"/>
        <v>#DIV/0!</v>
      </c>
      <c r="BL48" s="42" t="e">
        <f t="shared" si="75"/>
        <v>#DIV/0!</v>
      </c>
      <c r="BM48" s="42" t="e">
        <f t="shared" si="76"/>
        <v>#DIV/0!</v>
      </c>
      <c r="BN48" s="42"/>
      <c r="BO48" s="42">
        <f t="shared" si="77"/>
        <v>0</v>
      </c>
      <c r="BP48" s="42">
        <f t="shared" si="78"/>
        <v>0</v>
      </c>
      <c r="BQ48" s="42">
        <f t="shared" si="79"/>
        <v>0</v>
      </c>
      <c r="BR48" s="42">
        <f t="shared" si="80"/>
        <v>0</v>
      </c>
      <c r="BS48" s="42">
        <f t="shared" si="81"/>
        <v>0</v>
      </c>
      <c r="BT48" s="42">
        <f t="shared" si="82"/>
        <v>0</v>
      </c>
      <c r="BU48" s="42">
        <f t="shared" si="83"/>
        <v>0</v>
      </c>
      <c r="BV48" s="42">
        <f t="shared" si="84"/>
        <v>0</v>
      </c>
      <c r="BW48" s="42">
        <f t="shared" si="85"/>
        <v>0</v>
      </c>
      <c r="BX48" s="43">
        <f t="shared" si="47"/>
        <v>0</v>
      </c>
      <c r="BY48" s="42" t="str">
        <f t="shared" si="48"/>
        <v/>
      </c>
      <c r="BZ48" s="42" t="str">
        <f t="shared" si="49"/>
        <v/>
      </c>
      <c r="CA48" s="42" t="str">
        <f t="shared" si="50"/>
        <v/>
      </c>
      <c r="CB48" s="42" t="str">
        <f t="shared" si="51"/>
        <v/>
      </c>
      <c r="CC48" s="42" t="str">
        <f t="shared" si="52"/>
        <v/>
      </c>
      <c r="CD48" s="42" t="str">
        <f t="shared" si="53"/>
        <v/>
      </c>
      <c r="CE48" s="42" t="str">
        <f t="shared" si="54"/>
        <v/>
      </c>
      <c r="CF48" s="42" t="str">
        <f t="shared" si="55"/>
        <v/>
      </c>
      <c r="CG48" s="42" t="str">
        <f t="shared" si="56"/>
        <v/>
      </c>
      <c r="CH48" s="43">
        <f t="shared" si="57"/>
        <v>0</v>
      </c>
    </row>
    <row r="49" spans="2:86">
      <c r="B49" s="46"/>
      <c r="C49" s="50"/>
      <c r="D49" s="51"/>
      <c r="E49" s="51"/>
      <c r="F49" s="119" t="str">
        <f t="shared" si="31"/>
        <v/>
      </c>
      <c r="G49" s="47"/>
      <c r="H49" s="47"/>
      <c r="I49" s="47"/>
      <c r="J49" s="47"/>
      <c r="K49" s="47"/>
      <c r="L49" s="47"/>
      <c r="M49" s="47"/>
      <c r="N49" s="47"/>
      <c r="O49" s="47"/>
      <c r="P49" s="47"/>
      <c r="Q49" s="47"/>
      <c r="R49" s="47"/>
      <c r="V49" s="11" t="str">
        <f t="shared" si="32"/>
        <v/>
      </c>
      <c r="W49" s="11" t="str">
        <f t="shared" si="33"/>
        <v/>
      </c>
      <c r="X49" s="11" t="str">
        <f t="shared" si="34"/>
        <v/>
      </c>
      <c r="Y49" s="11" t="str">
        <f t="shared" si="35"/>
        <v/>
      </c>
      <c r="Z49" s="11" t="str">
        <f t="shared" si="36"/>
        <v/>
      </c>
      <c r="AA49" s="11" t="str">
        <f t="shared" si="37"/>
        <v/>
      </c>
      <c r="AB49" s="11" t="str">
        <f t="shared" si="38"/>
        <v/>
      </c>
      <c r="AC49" s="11" t="str">
        <f t="shared" si="39"/>
        <v/>
      </c>
      <c r="AD49" s="11" t="str">
        <f t="shared" si="40"/>
        <v/>
      </c>
      <c r="AE49" s="11" t="str">
        <f t="shared" si="41"/>
        <v/>
      </c>
      <c r="AF49" s="11" t="str">
        <f t="shared" si="42"/>
        <v/>
      </c>
      <c r="AG49" s="11" t="str">
        <f t="shared" si="43"/>
        <v/>
      </c>
      <c r="AI49" s="41" t="str">
        <f t="shared" si="58"/>
        <v/>
      </c>
      <c r="AJ49" s="52"/>
      <c r="AK49" s="52"/>
      <c r="AL49" s="52"/>
      <c r="AM49" s="52"/>
      <c r="AN49" s="52"/>
      <c r="AO49" s="52"/>
      <c r="AP49" s="52"/>
      <c r="AQ49" s="52"/>
      <c r="AR49" s="52"/>
      <c r="AS49" s="42"/>
      <c r="AT49" s="123"/>
      <c r="AU49" s="42">
        <f t="shared" si="59"/>
        <v>0</v>
      </c>
      <c r="AV49" s="42">
        <f t="shared" si="60"/>
        <v>0</v>
      </c>
      <c r="AW49" s="42">
        <f t="shared" si="61"/>
        <v>0</v>
      </c>
      <c r="AX49" s="42">
        <f t="shared" si="62"/>
        <v>0</v>
      </c>
      <c r="AY49" s="42">
        <f t="shared" si="63"/>
        <v>0</v>
      </c>
      <c r="AZ49" s="42">
        <f t="shared" si="64"/>
        <v>0</v>
      </c>
      <c r="BA49" s="42">
        <f t="shared" si="65"/>
        <v>0</v>
      </c>
      <c r="BB49" s="42">
        <f t="shared" si="66"/>
        <v>0</v>
      </c>
      <c r="BC49" s="42">
        <f t="shared" si="67"/>
        <v>0</v>
      </c>
      <c r="BD49" s="42">
        <f t="shared" si="45"/>
        <v>0</v>
      </c>
      <c r="BE49" s="42" t="e">
        <f t="shared" si="68"/>
        <v>#DIV/0!</v>
      </c>
      <c r="BF49" s="42" t="e">
        <f t="shared" si="69"/>
        <v>#DIV/0!</v>
      </c>
      <c r="BG49" s="42" t="e">
        <f t="shared" si="70"/>
        <v>#DIV/0!</v>
      </c>
      <c r="BH49" s="42" t="e">
        <f t="shared" si="71"/>
        <v>#DIV/0!</v>
      </c>
      <c r="BI49" s="42" t="e">
        <f t="shared" si="72"/>
        <v>#DIV/0!</v>
      </c>
      <c r="BJ49" s="42" t="e">
        <f t="shared" si="73"/>
        <v>#DIV/0!</v>
      </c>
      <c r="BK49" s="42" t="e">
        <f t="shared" si="74"/>
        <v>#DIV/0!</v>
      </c>
      <c r="BL49" s="42" t="e">
        <f t="shared" si="75"/>
        <v>#DIV/0!</v>
      </c>
      <c r="BM49" s="42" t="e">
        <f t="shared" si="76"/>
        <v>#DIV/0!</v>
      </c>
      <c r="BN49" s="42"/>
      <c r="BO49" s="42">
        <f t="shared" si="77"/>
        <v>0</v>
      </c>
      <c r="BP49" s="42">
        <f t="shared" si="78"/>
        <v>0</v>
      </c>
      <c r="BQ49" s="42">
        <f t="shared" si="79"/>
        <v>0</v>
      </c>
      <c r="BR49" s="42">
        <f t="shared" si="80"/>
        <v>0</v>
      </c>
      <c r="BS49" s="42">
        <f t="shared" si="81"/>
        <v>0</v>
      </c>
      <c r="BT49" s="42">
        <f t="shared" si="82"/>
        <v>0</v>
      </c>
      <c r="BU49" s="42">
        <f t="shared" si="83"/>
        <v>0</v>
      </c>
      <c r="BV49" s="42">
        <f t="shared" si="84"/>
        <v>0</v>
      </c>
      <c r="BW49" s="42">
        <f t="shared" si="85"/>
        <v>0</v>
      </c>
      <c r="BX49" s="43">
        <f t="shared" si="47"/>
        <v>0</v>
      </c>
      <c r="BY49" s="42" t="str">
        <f t="shared" si="48"/>
        <v/>
      </c>
      <c r="BZ49" s="42" t="str">
        <f t="shared" si="49"/>
        <v/>
      </c>
      <c r="CA49" s="42" t="str">
        <f t="shared" si="50"/>
        <v/>
      </c>
      <c r="CB49" s="42" t="str">
        <f t="shared" si="51"/>
        <v/>
      </c>
      <c r="CC49" s="42" t="str">
        <f t="shared" si="52"/>
        <v/>
      </c>
      <c r="CD49" s="42" t="str">
        <f t="shared" si="53"/>
        <v/>
      </c>
      <c r="CE49" s="42" t="str">
        <f t="shared" si="54"/>
        <v/>
      </c>
      <c r="CF49" s="42" t="str">
        <f t="shared" si="55"/>
        <v/>
      </c>
      <c r="CG49" s="42" t="str">
        <f t="shared" si="56"/>
        <v/>
      </c>
      <c r="CH49" s="43">
        <f t="shared" si="57"/>
        <v>0</v>
      </c>
    </row>
    <row r="50" spans="2:86">
      <c r="B50" s="46"/>
      <c r="C50" s="50"/>
      <c r="D50" s="51"/>
      <c r="E50" s="51"/>
      <c r="F50" s="119" t="str">
        <f t="shared" si="31"/>
        <v/>
      </c>
      <c r="G50" s="47"/>
      <c r="H50" s="47"/>
      <c r="I50" s="47"/>
      <c r="J50" s="47"/>
      <c r="K50" s="47"/>
      <c r="L50" s="47"/>
      <c r="M50" s="47"/>
      <c r="N50" s="47"/>
      <c r="O50" s="47"/>
      <c r="P50" s="47"/>
      <c r="Q50" s="47"/>
      <c r="R50" s="47"/>
      <c r="V50" s="11" t="str">
        <f t="shared" si="32"/>
        <v/>
      </c>
      <c r="W50" s="11" t="str">
        <f t="shared" si="33"/>
        <v/>
      </c>
      <c r="X50" s="11" t="str">
        <f t="shared" si="34"/>
        <v/>
      </c>
      <c r="Y50" s="11" t="str">
        <f t="shared" si="35"/>
        <v/>
      </c>
      <c r="Z50" s="11" t="str">
        <f t="shared" si="36"/>
        <v/>
      </c>
      <c r="AA50" s="11" t="str">
        <f t="shared" si="37"/>
        <v/>
      </c>
      <c r="AB50" s="11" t="str">
        <f t="shared" si="38"/>
        <v/>
      </c>
      <c r="AC50" s="11" t="str">
        <f t="shared" si="39"/>
        <v/>
      </c>
      <c r="AD50" s="11" t="str">
        <f t="shared" si="40"/>
        <v/>
      </c>
      <c r="AE50" s="11" t="str">
        <f t="shared" si="41"/>
        <v/>
      </c>
      <c r="AF50" s="11" t="str">
        <f t="shared" si="42"/>
        <v/>
      </c>
      <c r="AG50" s="11" t="str">
        <f t="shared" si="43"/>
        <v/>
      </c>
      <c r="AI50" s="41" t="str">
        <f t="shared" si="58"/>
        <v/>
      </c>
      <c r="AJ50" s="52"/>
      <c r="AK50" s="52"/>
      <c r="AL50" s="52"/>
      <c r="AM50" s="52"/>
      <c r="AN50" s="52"/>
      <c r="AO50" s="52"/>
      <c r="AP50" s="52"/>
      <c r="AQ50" s="52"/>
      <c r="AR50" s="52"/>
      <c r="AS50" s="42"/>
      <c r="AT50" s="123"/>
      <c r="AU50" s="42">
        <f t="shared" si="59"/>
        <v>0</v>
      </c>
      <c r="AV50" s="42">
        <f t="shared" si="60"/>
        <v>0</v>
      </c>
      <c r="AW50" s="42">
        <f t="shared" si="61"/>
        <v>0</v>
      </c>
      <c r="AX50" s="42">
        <f t="shared" si="62"/>
        <v>0</v>
      </c>
      <c r="AY50" s="42">
        <f t="shared" si="63"/>
        <v>0</v>
      </c>
      <c r="AZ50" s="42">
        <f t="shared" si="64"/>
        <v>0</v>
      </c>
      <c r="BA50" s="42">
        <f t="shared" si="65"/>
        <v>0</v>
      </c>
      <c r="BB50" s="42">
        <f t="shared" si="66"/>
        <v>0</v>
      </c>
      <c r="BC50" s="42">
        <f t="shared" si="67"/>
        <v>0</v>
      </c>
      <c r="BD50" s="42">
        <f t="shared" si="45"/>
        <v>0</v>
      </c>
      <c r="BE50" s="42" t="e">
        <f t="shared" si="68"/>
        <v>#DIV/0!</v>
      </c>
      <c r="BF50" s="42" t="e">
        <f t="shared" si="69"/>
        <v>#DIV/0!</v>
      </c>
      <c r="BG50" s="42" t="e">
        <f t="shared" si="70"/>
        <v>#DIV/0!</v>
      </c>
      <c r="BH50" s="42" t="e">
        <f t="shared" si="71"/>
        <v>#DIV/0!</v>
      </c>
      <c r="BI50" s="42" t="e">
        <f t="shared" si="72"/>
        <v>#DIV/0!</v>
      </c>
      <c r="BJ50" s="42" t="e">
        <f t="shared" si="73"/>
        <v>#DIV/0!</v>
      </c>
      <c r="BK50" s="42" t="e">
        <f t="shared" si="74"/>
        <v>#DIV/0!</v>
      </c>
      <c r="BL50" s="42" t="e">
        <f t="shared" si="75"/>
        <v>#DIV/0!</v>
      </c>
      <c r="BM50" s="42" t="e">
        <f t="shared" si="76"/>
        <v>#DIV/0!</v>
      </c>
      <c r="BN50" s="42"/>
      <c r="BO50" s="42">
        <f t="shared" si="77"/>
        <v>0</v>
      </c>
      <c r="BP50" s="42">
        <f t="shared" si="78"/>
        <v>0</v>
      </c>
      <c r="BQ50" s="42">
        <f t="shared" si="79"/>
        <v>0</v>
      </c>
      <c r="BR50" s="42">
        <f t="shared" si="80"/>
        <v>0</v>
      </c>
      <c r="BS50" s="42">
        <f t="shared" si="81"/>
        <v>0</v>
      </c>
      <c r="BT50" s="42">
        <f t="shared" si="82"/>
        <v>0</v>
      </c>
      <c r="BU50" s="42">
        <f t="shared" si="83"/>
        <v>0</v>
      </c>
      <c r="BV50" s="42">
        <f t="shared" si="84"/>
        <v>0</v>
      </c>
      <c r="BW50" s="42">
        <f t="shared" si="85"/>
        <v>0</v>
      </c>
      <c r="BX50" s="43">
        <f t="shared" si="47"/>
        <v>0</v>
      </c>
      <c r="BY50" s="42" t="str">
        <f t="shared" si="48"/>
        <v/>
      </c>
      <c r="BZ50" s="42" t="str">
        <f t="shared" si="49"/>
        <v/>
      </c>
      <c r="CA50" s="42" t="str">
        <f t="shared" si="50"/>
        <v/>
      </c>
      <c r="CB50" s="42" t="str">
        <f t="shared" si="51"/>
        <v/>
      </c>
      <c r="CC50" s="42" t="str">
        <f t="shared" si="52"/>
        <v/>
      </c>
      <c r="CD50" s="42" t="str">
        <f t="shared" si="53"/>
        <v/>
      </c>
      <c r="CE50" s="42" t="str">
        <f t="shared" si="54"/>
        <v/>
      </c>
      <c r="CF50" s="42" t="str">
        <f t="shared" si="55"/>
        <v/>
      </c>
      <c r="CG50" s="42" t="str">
        <f t="shared" si="56"/>
        <v/>
      </c>
      <c r="CH50" s="43">
        <f t="shared" si="57"/>
        <v>0</v>
      </c>
    </row>
    <row r="51" spans="2:86">
      <c r="B51" s="46"/>
      <c r="C51" s="50"/>
      <c r="D51" s="51"/>
      <c r="E51" s="51"/>
      <c r="F51" s="119" t="str">
        <f t="shared" si="31"/>
        <v/>
      </c>
      <c r="G51" s="47"/>
      <c r="H51" s="47"/>
      <c r="I51" s="47"/>
      <c r="J51" s="47"/>
      <c r="K51" s="47"/>
      <c r="L51" s="47"/>
      <c r="M51" s="47"/>
      <c r="N51" s="47"/>
      <c r="O51" s="47"/>
      <c r="P51" s="47"/>
      <c r="Q51" s="47"/>
      <c r="R51" s="47"/>
      <c r="V51" s="11" t="str">
        <f t="shared" si="32"/>
        <v/>
      </c>
      <c r="W51" s="11" t="str">
        <f t="shared" si="33"/>
        <v/>
      </c>
      <c r="X51" s="11" t="str">
        <f t="shared" si="34"/>
        <v/>
      </c>
      <c r="Y51" s="11" t="str">
        <f t="shared" si="35"/>
        <v/>
      </c>
      <c r="Z51" s="11" t="str">
        <f t="shared" si="36"/>
        <v/>
      </c>
      <c r="AA51" s="11" t="str">
        <f t="shared" si="37"/>
        <v/>
      </c>
      <c r="AB51" s="11" t="str">
        <f t="shared" si="38"/>
        <v/>
      </c>
      <c r="AC51" s="11" t="str">
        <f t="shared" si="39"/>
        <v/>
      </c>
      <c r="AD51" s="11" t="str">
        <f t="shared" si="40"/>
        <v/>
      </c>
      <c r="AE51" s="11" t="str">
        <f t="shared" si="41"/>
        <v/>
      </c>
      <c r="AF51" s="11" t="str">
        <f t="shared" si="42"/>
        <v/>
      </c>
      <c r="AG51" s="11" t="str">
        <f t="shared" si="43"/>
        <v/>
      </c>
      <c r="AI51" s="41" t="str">
        <f t="shared" si="58"/>
        <v/>
      </c>
      <c r="AJ51" s="52"/>
      <c r="AK51" s="52"/>
      <c r="AL51" s="52"/>
      <c r="AM51" s="52"/>
      <c r="AN51" s="52"/>
      <c r="AO51" s="52"/>
      <c r="AP51" s="52"/>
      <c r="AQ51" s="52"/>
      <c r="AR51" s="52"/>
      <c r="AS51" s="42"/>
      <c r="AT51" s="123"/>
      <c r="AU51" s="42">
        <f t="shared" si="59"/>
        <v>0</v>
      </c>
      <c r="AV51" s="42">
        <f t="shared" si="60"/>
        <v>0</v>
      </c>
      <c r="AW51" s="42">
        <f t="shared" si="61"/>
        <v>0</v>
      </c>
      <c r="AX51" s="42">
        <f t="shared" si="62"/>
        <v>0</v>
      </c>
      <c r="AY51" s="42">
        <f t="shared" si="63"/>
        <v>0</v>
      </c>
      <c r="AZ51" s="42">
        <f t="shared" si="64"/>
        <v>0</v>
      </c>
      <c r="BA51" s="42">
        <f t="shared" si="65"/>
        <v>0</v>
      </c>
      <c r="BB51" s="42">
        <f t="shared" si="66"/>
        <v>0</v>
      </c>
      <c r="BC51" s="42">
        <f t="shared" si="67"/>
        <v>0</v>
      </c>
      <c r="BD51" s="42">
        <f t="shared" si="45"/>
        <v>0</v>
      </c>
      <c r="BE51" s="42" t="e">
        <f t="shared" si="68"/>
        <v>#DIV/0!</v>
      </c>
      <c r="BF51" s="42" t="e">
        <f t="shared" si="69"/>
        <v>#DIV/0!</v>
      </c>
      <c r="BG51" s="42" t="e">
        <f t="shared" si="70"/>
        <v>#DIV/0!</v>
      </c>
      <c r="BH51" s="42" t="e">
        <f t="shared" si="71"/>
        <v>#DIV/0!</v>
      </c>
      <c r="BI51" s="42" t="e">
        <f t="shared" si="72"/>
        <v>#DIV/0!</v>
      </c>
      <c r="BJ51" s="42" t="e">
        <f t="shared" si="73"/>
        <v>#DIV/0!</v>
      </c>
      <c r="BK51" s="42" t="e">
        <f t="shared" si="74"/>
        <v>#DIV/0!</v>
      </c>
      <c r="BL51" s="42" t="e">
        <f t="shared" si="75"/>
        <v>#DIV/0!</v>
      </c>
      <c r="BM51" s="42" t="e">
        <f t="shared" si="76"/>
        <v>#DIV/0!</v>
      </c>
      <c r="BN51" s="42"/>
      <c r="BO51" s="42">
        <f t="shared" si="77"/>
        <v>0</v>
      </c>
      <c r="BP51" s="42">
        <f t="shared" si="78"/>
        <v>0</v>
      </c>
      <c r="BQ51" s="42">
        <f t="shared" si="79"/>
        <v>0</v>
      </c>
      <c r="BR51" s="42">
        <f t="shared" si="80"/>
        <v>0</v>
      </c>
      <c r="BS51" s="42">
        <f t="shared" si="81"/>
        <v>0</v>
      </c>
      <c r="BT51" s="42">
        <f t="shared" si="82"/>
        <v>0</v>
      </c>
      <c r="BU51" s="42">
        <f t="shared" si="83"/>
        <v>0</v>
      </c>
      <c r="BV51" s="42">
        <f t="shared" si="84"/>
        <v>0</v>
      </c>
      <c r="BW51" s="42">
        <f t="shared" si="85"/>
        <v>0</v>
      </c>
      <c r="BX51" s="43">
        <f t="shared" si="47"/>
        <v>0</v>
      </c>
      <c r="BY51" s="42" t="str">
        <f t="shared" si="48"/>
        <v/>
      </c>
      <c r="BZ51" s="42" t="str">
        <f t="shared" si="49"/>
        <v/>
      </c>
      <c r="CA51" s="42" t="str">
        <f t="shared" si="50"/>
        <v/>
      </c>
      <c r="CB51" s="42" t="str">
        <f t="shared" si="51"/>
        <v/>
      </c>
      <c r="CC51" s="42" t="str">
        <f t="shared" si="52"/>
        <v/>
      </c>
      <c r="CD51" s="42" t="str">
        <f t="shared" si="53"/>
        <v/>
      </c>
      <c r="CE51" s="42" t="str">
        <f t="shared" si="54"/>
        <v/>
      </c>
      <c r="CF51" s="42" t="str">
        <f t="shared" si="55"/>
        <v/>
      </c>
      <c r="CG51" s="42" t="str">
        <f t="shared" si="56"/>
        <v/>
      </c>
      <c r="CH51" s="43">
        <f t="shared" si="57"/>
        <v>0</v>
      </c>
    </row>
    <row r="52" spans="2:86">
      <c r="B52" s="46"/>
      <c r="C52" s="50"/>
      <c r="D52" s="51"/>
      <c r="E52" s="51"/>
      <c r="F52" s="119" t="str">
        <f t="shared" si="31"/>
        <v/>
      </c>
      <c r="G52" s="47"/>
      <c r="H52" s="47"/>
      <c r="I52" s="47"/>
      <c r="J52" s="47"/>
      <c r="K52" s="47"/>
      <c r="L52" s="47"/>
      <c r="M52" s="47"/>
      <c r="N52" s="47"/>
      <c r="O52" s="47"/>
      <c r="P52" s="47"/>
      <c r="Q52" s="47"/>
      <c r="R52" s="47"/>
      <c r="V52" s="11" t="str">
        <f t="shared" si="32"/>
        <v/>
      </c>
      <c r="W52" s="11" t="str">
        <f t="shared" si="33"/>
        <v/>
      </c>
      <c r="X52" s="11" t="str">
        <f t="shared" si="34"/>
        <v/>
      </c>
      <c r="Y52" s="11" t="str">
        <f t="shared" si="35"/>
        <v/>
      </c>
      <c r="Z52" s="11" t="str">
        <f t="shared" si="36"/>
        <v/>
      </c>
      <c r="AA52" s="11" t="str">
        <f t="shared" si="37"/>
        <v/>
      </c>
      <c r="AB52" s="11" t="str">
        <f t="shared" si="38"/>
        <v/>
      </c>
      <c r="AC52" s="11" t="str">
        <f t="shared" si="39"/>
        <v/>
      </c>
      <c r="AD52" s="11" t="str">
        <f t="shared" si="40"/>
        <v/>
      </c>
      <c r="AE52" s="11" t="str">
        <f t="shared" si="41"/>
        <v/>
      </c>
      <c r="AF52" s="11" t="str">
        <f t="shared" si="42"/>
        <v/>
      </c>
      <c r="AG52" s="11" t="str">
        <f t="shared" si="43"/>
        <v/>
      </c>
      <c r="AI52" s="41" t="str">
        <f t="shared" si="58"/>
        <v/>
      </c>
      <c r="AJ52" s="52"/>
      <c r="AK52" s="52"/>
      <c r="AL52" s="52"/>
      <c r="AM52" s="52"/>
      <c r="AN52" s="52"/>
      <c r="AO52" s="52"/>
      <c r="AP52" s="52"/>
      <c r="AQ52" s="52"/>
      <c r="AR52" s="52"/>
      <c r="AS52" s="42"/>
      <c r="AT52" s="123"/>
      <c r="AU52" s="42">
        <f t="shared" si="59"/>
        <v>0</v>
      </c>
      <c r="AV52" s="42">
        <f t="shared" si="60"/>
        <v>0</v>
      </c>
      <c r="AW52" s="42">
        <f t="shared" si="61"/>
        <v>0</v>
      </c>
      <c r="AX52" s="42">
        <f t="shared" si="62"/>
        <v>0</v>
      </c>
      <c r="AY52" s="42">
        <f t="shared" si="63"/>
        <v>0</v>
      </c>
      <c r="AZ52" s="42">
        <f t="shared" si="64"/>
        <v>0</v>
      </c>
      <c r="BA52" s="42">
        <f t="shared" si="65"/>
        <v>0</v>
      </c>
      <c r="BB52" s="42">
        <f t="shared" si="66"/>
        <v>0</v>
      </c>
      <c r="BC52" s="42">
        <f t="shared" si="67"/>
        <v>0</v>
      </c>
      <c r="BD52" s="42">
        <f t="shared" si="45"/>
        <v>0</v>
      </c>
      <c r="BE52" s="42" t="e">
        <f t="shared" si="68"/>
        <v>#DIV/0!</v>
      </c>
      <c r="BF52" s="42" t="e">
        <f t="shared" si="69"/>
        <v>#DIV/0!</v>
      </c>
      <c r="BG52" s="42" t="e">
        <f t="shared" si="70"/>
        <v>#DIV/0!</v>
      </c>
      <c r="BH52" s="42" t="e">
        <f t="shared" si="71"/>
        <v>#DIV/0!</v>
      </c>
      <c r="BI52" s="42" t="e">
        <f t="shared" si="72"/>
        <v>#DIV/0!</v>
      </c>
      <c r="BJ52" s="42" t="e">
        <f t="shared" si="73"/>
        <v>#DIV/0!</v>
      </c>
      <c r="BK52" s="42" t="e">
        <f t="shared" si="74"/>
        <v>#DIV/0!</v>
      </c>
      <c r="BL52" s="42" t="e">
        <f t="shared" si="75"/>
        <v>#DIV/0!</v>
      </c>
      <c r="BM52" s="42" t="e">
        <f t="shared" si="76"/>
        <v>#DIV/0!</v>
      </c>
      <c r="BN52" s="42"/>
      <c r="BO52" s="42">
        <f t="shared" si="77"/>
        <v>0</v>
      </c>
      <c r="BP52" s="42">
        <f t="shared" si="78"/>
        <v>0</v>
      </c>
      <c r="BQ52" s="42">
        <f t="shared" si="79"/>
        <v>0</v>
      </c>
      <c r="BR52" s="42">
        <f t="shared" si="80"/>
        <v>0</v>
      </c>
      <c r="BS52" s="42">
        <f t="shared" si="81"/>
        <v>0</v>
      </c>
      <c r="BT52" s="42">
        <f t="shared" si="82"/>
        <v>0</v>
      </c>
      <c r="BU52" s="42">
        <f t="shared" si="83"/>
        <v>0</v>
      </c>
      <c r="BV52" s="42">
        <f t="shared" si="84"/>
        <v>0</v>
      </c>
      <c r="BW52" s="42">
        <f t="shared" si="85"/>
        <v>0</v>
      </c>
      <c r="BX52" s="43">
        <f t="shared" si="47"/>
        <v>0</v>
      </c>
      <c r="BY52" s="42" t="str">
        <f t="shared" si="48"/>
        <v/>
      </c>
      <c r="BZ52" s="42" t="str">
        <f t="shared" si="49"/>
        <v/>
      </c>
      <c r="CA52" s="42" t="str">
        <f t="shared" si="50"/>
        <v/>
      </c>
      <c r="CB52" s="42" t="str">
        <f t="shared" si="51"/>
        <v/>
      </c>
      <c r="CC52" s="42" t="str">
        <f t="shared" si="52"/>
        <v/>
      </c>
      <c r="CD52" s="42" t="str">
        <f t="shared" si="53"/>
        <v/>
      </c>
      <c r="CE52" s="42" t="str">
        <f t="shared" si="54"/>
        <v/>
      </c>
      <c r="CF52" s="42" t="str">
        <f t="shared" si="55"/>
        <v/>
      </c>
      <c r="CG52" s="42" t="str">
        <f t="shared" si="56"/>
        <v/>
      </c>
      <c r="CH52" s="43">
        <f t="shared" si="57"/>
        <v>0</v>
      </c>
    </row>
    <row r="53" spans="2:86">
      <c r="B53" s="46"/>
      <c r="C53" s="50"/>
      <c r="D53" s="51"/>
      <c r="E53" s="51"/>
      <c r="F53" s="119" t="str">
        <f t="shared" si="31"/>
        <v/>
      </c>
      <c r="G53" s="47"/>
      <c r="H53" s="47"/>
      <c r="I53" s="47"/>
      <c r="J53" s="47"/>
      <c r="K53" s="47"/>
      <c r="L53" s="47"/>
      <c r="M53" s="47"/>
      <c r="N53" s="47"/>
      <c r="O53" s="47"/>
      <c r="P53" s="47"/>
      <c r="Q53" s="47"/>
      <c r="R53" s="47"/>
      <c r="V53" s="11" t="str">
        <f t="shared" si="32"/>
        <v/>
      </c>
      <c r="W53" s="11" t="str">
        <f t="shared" si="33"/>
        <v/>
      </c>
      <c r="X53" s="11" t="str">
        <f t="shared" si="34"/>
        <v/>
      </c>
      <c r="Y53" s="11" t="str">
        <f t="shared" si="35"/>
        <v/>
      </c>
      <c r="Z53" s="11" t="str">
        <f t="shared" si="36"/>
        <v/>
      </c>
      <c r="AA53" s="11" t="str">
        <f t="shared" si="37"/>
        <v/>
      </c>
      <c r="AB53" s="11" t="str">
        <f t="shared" si="38"/>
        <v/>
      </c>
      <c r="AC53" s="11" t="str">
        <f t="shared" si="39"/>
        <v/>
      </c>
      <c r="AD53" s="11" t="str">
        <f t="shared" si="40"/>
        <v/>
      </c>
      <c r="AE53" s="11" t="str">
        <f t="shared" si="41"/>
        <v/>
      </c>
      <c r="AF53" s="11" t="str">
        <f t="shared" si="42"/>
        <v/>
      </c>
      <c r="AG53" s="11" t="str">
        <f t="shared" si="43"/>
        <v/>
      </c>
      <c r="AI53" s="41" t="str">
        <f t="shared" si="58"/>
        <v/>
      </c>
      <c r="AJ53" s="52"/>
      <c r="AK53" s="52"/>
      <c r="AL53" s="52"/>
      <c r="AM53" s="52"/>
      <c r="AN53" s="52"/>
      <c r="AO53" s="52"/>
      <c r="AP53" s="52"/>
      <c r="AQ53" s="52"/>
      <c r="AR53" s="52"/>
      <c r="AS53" s="42"/>
      <c r="AT53" s="123"/>
      <c r="AU53" s="42">
        <f t="shared" si="59"/>
        <v>0</v>
      </c>
      <c r="AV53" s="42">
        <f t="shared" si="60"/>
        <v>0</v>
      </c>
      <c r="AW53" s="42">
        <f t="shared" si="61"/>
        <v>0</v>
      </c>
      <c r="AX53" s="42">
        <f t="shared" si="62"/>
        <v>0</v>
      </c>
      <c r="AY53" s="42">
        <f t="shared" si="63"/>
        <v>0</v>
      </c>
      <c r="AZ53" s="42">
        <f t="shared" si="64"/>
        <v>0</v>
      </c>
      <c r="BA53" s="42">
        <f t="shared" si="65"/>
        <v>0</v>
      </c>
      <c r="BB53" s="42">
        <f t="shared" si="66"/>
        <v>0</v>
      </c>
      <c r="BC53" s="42">
        <f t="shared" si="67"/>
        <v>0</v>
      </c>
      <c r="BD53" s="42">
        <f t="shared" si="45"/>
        <v>0</v>
      </c>
      <c r="BE53" s="42" t="e">
        <f t="shared" si="68"/>
        <v>#DIV/0!</v>
      </c>
      <c r="BF53" s="42" t="e">
        <f t="shared" si="69"/>
        <v>#DIV/0!</v>
      </c>
      <c r="BG53" s="42" t="e">
        <f t="shared" si="70"/>
        <v>#DIV/0!</v>
      </c>
      <c r="BH53" s="42" t="e">
        <f t="shared" si="71"/>
        <v>#DIV/0!</v>
      </c>
      <c r="BI53" s="42" t="e">
        <f t="shared" si="72"/>
        <v>#DIV/0!</v>
      </c>
      <c r="BJ53" s="42" t="e">
        <f t="shared" si="73"/>
        <v>#DIV/0!</v>
      </c>
      <c r="BK53" s="42" t="e">
        <f t="shared" si="74"/>
        <v>#DIV/0!</v>
      </c>
      <c r="BL53" s="42" t="e">
        <f t="shared" si="75"/>
        <v>#DIV/0!</v>
      </c>
      <c r="BM53" s="42" t="e">
        <f t="shared" si="76"/>
        <v>#DIV/0!</v>
      </c>
      <c r="BN53" s="42"/>
      <c r="BO53" s="42">
        <f t="shared" si="77"/>
        <v>0</v>
      </c>
      <c r="BP53" s="42">
        <f t="shared" si="78"/>
        <v>0</v>
      </c>
      <c r="BQ53" s="42">
        <f t="shared" si="79"/>
        <v>0</v>
      </c>
      <c r="BR53" s="42">
        <f t="shared" si="80"/>
        <v>0</v>
      </c>
      <c r="BS53" s="42">
        <f t="shared" si="81"/>
        <v>0</v>
      </c>
      <c r="BT53" s="42">
        <f t="shared" si="82"/>
        <v>0</v>
      </c>
      <c r="BU53" s="42">
        <f t="shared" si="83"/>
        <v>0</v>
      </c>
      <c r="BV53" s="42">
        <f t="shared" si="84"/>
        <v>0</v>
      </c>
      <c r="BW53" s="42">
        <f t="shared" si="85"/>
        <v>0</v>
      </c>
      <c r="BX53" s="43">
        <f t="shared" si="47"/>
        <v>0</v>
      </c>
      <c r="BY53" s="42" t="str">
        <f t="shared" si="48"/>
        <v/>
      </c>
      <c r="BZ53" s="42" t="str">
        <f t="shared" si="49"/>
        <v/>
      </c>
      <c r="CA53" s="42" t="str">
        <f t="shared" si="50"/>
        <v/>
      </c>
      <c r="CB53" s="42" t="str">
        <f t="shared" si="51"/>
        <v/>
      </c>
      <c r="CC53" s="42" t="str">
        <f t="shared" si="52"/>
        <v/>
      </c>
      <c r="CD53" s="42" t="str">
        <f t="shared" si="53"/>
        <v/>
      </c>
      <c r="CE53" s="42" t="str">
        <f t="shared" si="54"/>
        <v/>
      </c>
      <c r="CF53" s="42" t="str">
        <f t="shared" si="55"/>
        <v/>
      </c>
      <c r="CG53" s="42" t="str">
        <f t="shared" si="56"/>
        <v/>
      </c>
      <c r="CH53" s="43">
        <f t="shared" si="57"/>
        <v>0</v>
      </c>
    </row>
    <row r="54" spans="2:86">
      <c r="B54" s="46"/>
      <c r="C54" s="50"/>
      <c r="D54" s="51"/>
      <c r="E54" s="51"/>
      <c r="F54" s="119" t="str">
        <f t="shared" si="31"/>
        <v/>
      </c>
      <c r="G54" s="47"/>
      <c r="H54" s="47"/>
      <c r="I54" s="47"/>
      <c r="J54" s="47"/>
      <c r="K54" s="47"/>
      <c r="L54" s="47"/>
      <c r="M54" s="47"/>
      <c r="N54" s="47"/>
      <c r="O54" s="47"/>
      <c r="P54" s="47"/>
      <c r="Q54" s="47"/>
      <c r="R54" s="47"/>
      <c r="V54" s="11" t="str">
        <f t="shared" si="32"/>
        <v/>
      </c>
      <c r="W54" s="11" t="str">
        <f t="shared" si="33"/>
        <v/>
      </c>
      <c r="X54" s="11" t="str">
        <f t="shared" si="34"/>
        <v/>
      </c>
      <c r="Y54" s="11" t="str">
        <f t="shared" si="35"/>
        <v/>
      </c>
      <c r="Z54" s="11" t="str">
        <f t="shared" si="36"/>
        <v/>
      </c>
      <c r="AA54" s="11" t="str">
        <f t="shared" si="37"/>
        <v/>
      </c>
      <c r="AB54" s="11" t="str">
        <f t="shared" si="38"/>
        <v/>
      </c>
      <c r="AC54" s="11" t="str">
        <f t="shared" si="39"/>
        <v/>
      </c>
      <c r="AD54" s="11" t="str">
        <f t="shared" si="40"/>
        <v/>
      </c>
      <c r="AE54" s="11" t="str">
        <f t="shared" si="41"/>
        <v/>
      </c>
      <c r="AF54" s="11" t="str">
        <f t="shared" si="42"/>
        <v/>
      </c>
      <c r="AG54" s="11" t="str">
        <f t="shared" si="43"/>
        <v/>
      </c>
      <c r="AI54" s="41" t="str">
        <f t="shared" si="58"/>
        <v/>
      </c>
      <c r="AJ54" s="52"/>
      <c r="AK54" s="52"/>
      <c r="AL54" s="52"/>
      <c r="AM54" s="52"/>
      <c r="AN54" s="52"/>
      <c r="AO54" s="52"/>
      <c r="AP54" s="52"/>
      <c r="AQ54" s="52"/>
      <c r="AR54" s="52"/>
      <c r="AS54" s="42"/>
      <c r="AT54" s="123"/>
      <c r="AU54" s="42">
        <f t="shared" si="59"/>
        <v>0</v>
      </c>
      <c r="AV54" s="42">
        <f t="shared" si="60"/>
        <v>0</v>
      </c>
      <c r="AW54" s="42">
        <f t="shared" si="61"/>
        <v>0</v>
      </c>
      <c r="AX54" s="42">
        <f t="shared" si="62"/>
        <v>0</v>
      </c>
      <c r="AY54" s="42">
        <f t="shared" si="63"/>
        <v>0</v>
      </c>
      <c r="AZ54" s="42">
        <f t="shared" si="64"/>
        <v>0</v>
      </c>
      <c r="BA54" s="42">
        <f t="shared" si="65"/>
        <v>0</v>
      </c>
      <c r="BB54" s="42">
        <f t="shared" si="66"/>
        <v>0</v>
      </c>
      <c r="BC54" s="42">
        <f t="shared" si="67"/>
        <v>0</v>
      </c>
      <c r="BD54" s="42">
        <f t="shared" si="45"/>
        <v>0</v>
      </c>
      <c r="BE54" s="42" t="e">
        <f t="shared" si="68"/>
        <v>#DIV/0!</v>
      </c>
      <c r="BF54" s="42" t="e">
        <f t="shared" si="69"/>
        <v>#DIV/0!</v>
      </c>
      <c r="BG54" s="42" t="e">
        <f t="shared" si="70"/>
        <v>#DIV/0!</v>
      </c>
      <c r="BH54" s="42" t="e">
        <f t="shared" si="71"/>
        <v>#DIV/0!</v>
      </c>
      <c r="BI54" s="42" t="e">
        <f t="shared" si="72"/>
        <v>#DIV/0!</v>
      </c>
      <c r="BJ54" s="42" t="e">
        <f t="shared" si="73"/>
        <v>#DIV/0!</v>
      </c>
      <c r="BK54" s="42" t="e">
        <f t="shared" si="74"/>
        <v>#DIV/0!</v>
      </c>
      <c r="BL54" s="42" t="e">
        <f t="shared" si="75"/>
        <v>#DIV/0!</v>
      </c>
      <c r="BM54" s="42" t="e">
        <f t="shared" si="76"/>
        <v>#DIV/0!</v>
      </c>
      <c r="BN54" s="42"/>
      <c r="BO54" s="42">
        <f t="shared" si="77"/>
        <v>0</v>
      </c>
      <c r="BP54" s="42">
        <f t="shared" si="78"/>
        <v>0</v>
      </c>
      <c r="BQ54" s="42">
        <f t="shared" si="79"/>
        <v>0</v>
      </c>
      <c r="BR54" s="42">
        <f t="shared" si="80"/>
        <v>0</v>
      </c>
      <c r="BS54" s="42">
        <f t="shared" si="81"/>
        <v>0</v>
      </c>
      <c r="BT54" s="42">
        <f t="shared" si="82"/>
        <v>0</v>
      </c>
      <c r="BU54" s="42">
        <f t="shared" si="83"/>
        <v>0</v>
      </c>
      <c r="BV54" s="42">
        <f t="shared" si="84"/>
        <v>0</v>
      </c>
      <c r="BW54" s="42">
        <f t="shared" si="85"/>
        <v>0</v>
      </c>
      <c r="BX54" s="43">
        <f t="shared" si="47"/>
        <v>0</v>
      </c>
      <c r="BY54" s="42" t="str">
        <f t="shared" si="48"/>
        <v/>
      </c>
      <c r="BZ54" s="42" t="str">
        <f t="shared" si="49"/>
        <v/>
      </c>
      <c r="CA54" s="42" t="str">
        <f t="shared" si="50"/>
        <v/>
      </c>
      <c r="CB54" s="42" t="str">
        <f t="shared" si="51"/>
        <v/>
      </c>
      <c r="CC54" s="42" t="str">
        <f t="shared" si="52"/>
        <v/>
      </c>
      <c r="CD54" s="42" t="str">
        <f t="shared" si="53"/>
        <v/>
      </c>
      <c r="CE54" s="42" t="str">
        <f t="shared" si="54"/>
        <v/>
      </c>
      <c r="CF54" s="42" t="str">
        <f t="shared" si="55"/>
        <v/>
      </c>
      <c r="CG54" s="42" t="str">
        <f t="shared" si="56"/>
        <v/>
      </c>
      <c r="CH54" s="43">
        <f t="shared" si="57"/>
        <v>0</v>
      </c>
    </row>
    <row r="55" spans="2:86">
      <c r="B55" s="46"/>
      <c r="C55" s="50"/>
      <c r="D55" s="51"/>
      <c r="E55" s="51"/>
      <c r="F55" s="119" t="str">
        <f t="shared" si="31"/>
        <v/>
      </c>
      <c r="G55" s="47"/>
      <c r="H55" s="47"/>
      <c r="I55" s="47"/>
      <c r="J55" s="47"/>
      <c r="K55" s="47"/>
      <c r="L55" s="47"/>
      <c r="M55" s="47"/>
      <c r="N55" s="47"/>
      <c r="O55" s="47"/>
      <c r="P55" s="47"/>
      <c r="Q55" s="47"/>
      <c r="R55" s="47"/>
      <c r="V55" s="11" t="str">
        <f t="shared" si="32"/>
        <v/>
      </c>
      <c r="W55" s="11" t="str">
        <f t="shared" si="33"/>
        <v/>
      </c>
      <c r="X55" s="11" t="str">
        <f t="shared" si="34"/>
        <v/>
      </c>
      <c r="Y55" s="11" t="str">
        <f t="shared" si="35"/>
        <v/>
      </c>
      <c r="Z55" s="11" t="str">
        <f t="shared" si="36"/>
        <v/>
      </c>
      <c r="AA55" s="11" t="str">
        <f t="shared" si="37"/>
        <v/>
      </c>
      <c r="AB55" s="11" t="str">
        <f t="shared" si="38"/>
        <v/>
      </c>
      <c r="AC55" s="11" t="str">
        <f t="shared" si="39"/>
        <v/>
      </c>
      <c r="AD55" s="11" t="str">
        <f t="shared" si="40"/>
        <v/>
      </c>
      <c r="AE55" s="11" t="str">
        <f t="shared" si="41"/>
        <v/>
      </c>
      <c r="AF55" s="11" t="str">
        <f t="shared" si="42"/>
        <v/>
      </c>
      <c r="AG55" s="11" t="str">
        <f t="shared" si="43"/>
        <v/>
      </c>
      <c r="AI55" s="41" t="str">
        <f t="shared" si="58"/>
        <v/>
      </c>
      <c r="AJ55" s="52"/>
      <c r="AK55" s="52"/>
      <c r="AL55" s="52"/>
      <c r="AM55" s="52"/>
      <c r="AN55" s="52"/>
      <c r="AO55" s="52"/>
      <c r="AP55" s="52"/>
      <c r="AQ55" s="52"/>
      <c r="AR55" s="52"/>
      <c r="AS55" s="42"/>
      <c r="AT55" s="123"/>
      <c r="AU55" s="42">
        <f t="shared" si="59"/>
        <v>0</v>
      </c>
      <c r="AV55" s="42">
        <f t="shared" si="60"/>
        <v>0</v>
      </c>
      <c r="AW55" s="42">
        <f t="shared" si="61"/>
        <v>0</v>
      </c>
      <c r="AX55" s="42">
        <f t="shared" si="62"/>
        <v>0</v>
      </c>
      <c r="AY55" s="42">
        <f t="shared" si="63"/>
        <v>0</v>
      </c>
      <c r="AZ55" s="42">
        <f t="shared" si="64"/>
        <v>0</v>
      </c>
      <c r="BA55" s="42">
        <f t="shared" si="65"/>
        <v>0</v>
      </c>
      <c r="BB55" s="42">
        <f t="shared" si="66"/>
        <v>0</v>
      </c>
      <c r="BC55" s="42">
        <f t="shared" si="67"/>
        <v>0</v>
      </c>
      <c r="BD55" s="42">
        <f t="shared" si="45"/>
        <v>0</v>
      </c>
      <c r="BE55" s="42" t="e">
        <f t="shared" si="68"/>
        <v>#DIV/0!</v>
      </c>
      <c r="BF55" s="42" t="e">
        <f t="shared" si="69"/>
        <v>#DIV/0!</v>
      </c>
      <c r="BG55" s="42" t="e">
        <f t="shared" si="70"/>
        <v>#DIV/0!</v>
      </c>
      <c r="BH55" s="42" t="e">
        <f t="shared" si="71"/>
        <v>#DIV/0!</v>
      </c>
      <c r="BI55" s="42" t="e">
        <f t="shared" si="72"/>
        <v>#DIV/0!</v>
      </c>
      <c r="BJ55" s="42" t="e">
        <f t="shared" si="73"/>
        <v>#DIV/0!</v>
      </c>
      <c r="BK55" s="42" t="e">
        <f t="shared" si="74"/>
        <v>#DIV/0!</v>
      </c>
      <c r="BL55" s="42" t="e">
        <f t="shared" si="75"/>
        <v>#DIV/0!</v>
      </c>
      <c r="BM55" s="42" t="e">
        <f t="shared" si="76"/>
        <v>#DIV/0!</v>
      </c>
      <c r="BN55" s="42"/>
      <c r="BO55" s="42">
        <f t="shared" si="77"/>
        <v>0</v>
      </c>
      <c r="BP55" s="42">
        <f t="shared" si="78"/>
        <v>0</v>
      </c>
      <c r="BQ55" s="42">
        <f t="shared" si="79"/>
        <v>0</v>
      </c>
      <c r="BR55" s="42">
        <f t="shared" si="80"/>
        <v>0</v>
      </c>
      <c r="BS55" s="42">
        <f t="shared" si="81"/>
        <v>0</v>
      </c>
      <c r="BT55" s="42">
        <f t="shared" si="82"/>
        <v>0</v>
      </c>
      <c r="BU55" s="42">
        <f t="shared" si="83"/>
        <v>0</v>
      </c>
      <c r="BV55" s="42">
        <f t="shared" si="84"/>
        <v>0</v>
      </c>
      <c r="BW55" s="42">
        <f t="shared" si="85"/>
        <v>0</v>
      </c>
      <c r="BX55" s="43">
        <f t="shared" si="47"/>
        <v>0</v>
      </c>
      <c r="BY55" s="42" t="str">
        <f t="shared" si="48"/>
        <v/>
      </c>
      <c r="BZ55" s="42" t="str">
        <f t="shared" si="49"/>
        <v/>
      </c>
      <c r="CA55" s="42" t="str">
        <f t="shared" si="50"/>
        <v/>
      </c>
      <c r="CB55" s="42" t="str">
        <f t="shared" si="51"/>
        <v/>
      </c>
      <c r="CC55" s="42" t="str">
        <f t="shared" si="52"/>
        <v/>
      </c>
      <c r="CD55" s="42" t="str">
        <f t="shared" si="53"/>
        <v/>
      </c>
      <c r="CE55" s="42" t="str">
        <f t="shared" si="54"/>
        <v/>
      </c>
      <c r="CF55" s="42" t="str">
        <f t="shared" si="55"/>
        <v/>
      </c>
      <c r="CG55" s="42" t="str">
        <f t="shared" si="56"/>
        <v/>
      </c>
      <c r="CH55" s="43">
        <f t="shared" si="57"/>
        <v>0</v>
      </c>
    </row>
    <row r="56" spans="2:86">
      <c r="B56" s="46"/>
      <c r="C56" s="50"/>
      <c r="D56" s="51"/>
      <c r="E56" s="51"/>
      <c r="F56" s="119" t="str">
        <f t="shared" si="31"/>
        <v/>
      </c>
      <c r="G56" s="47"/>
      <c r="H56" s="47"/>
      <c r="I56" s="47"/>
      <c r="J56" s="47"/>
      <c r="K56" s="47"/>
      <c r="L56" s="47"/>
      <c r="M56" s="47"/>
      <c r="N56" s="47"/>
      <c r="O56" s="47"/>
      <c r="P56" s="47"/>
      <c r="Q56" s="47"/>
      <c r="R56" s="47"/>
      <c r="V56" s="11" t="str">
        <f t="shared" si="32"/>
        <v/>
      </c>
      <c r="W56" s="11" t="str">
        <f t="shared" si="33"/>
        <v/>
      </c>
      <c r="X56" s="11" t="str">
        <f t="shared" si="34"/>
        <v/>
      </c>
      <c r="Y56" s="11" t="str">
        <f t="shared" si="35"/>
        <v/>
      </c>
      <c r="Z56" s="11" t="str">
        <f t="shared" si="36"/>
        <v/>
      </c>
      <c r="AA56" s="11" t="str">
        <f t="shared" si="37"/>
        <v/>
      </c>
      <c r="AB56" s="11" t="str">
        <f t="shared" si="38"/>
        <v/>
      </c>
      <c r="AC56" s="11" t="str">
        <f t="shared" si="39"/>
        <v/>
      </c>
      <c r="AD56" s="11" t="str">
        <f t="shared" si="40"/>
        <v/>
      </c>
      <c r="AE56" s="11" t="str">
        <f t="shared" si="41"/>
        <v/>
      </c>
      <c r="AF56" s="11" t="str">
        <f t="shared" si="42"/>
        <v/>
      </c>
      <c r="AG56" s="11" t="str">
        <f t="shared" si="43"/>
        <v/>
      </c>
      <c r="AI56" s="41" t="str">
        <f t="shared" si="58"/>
        <v/>
      </c>
      <c r="AJ56" s="52"/>
      <c r="AK56" s="52"/>
      <c r="AL56" s="52"/>
      <c r="AM56" s="52"/>
      <c r="AN56" s="52"/>
      <c r="AO56" s="52"/>
      <c r="AP56" s="52"/>
      <c r="AQ56" s="52"/>
      <c r="AR56" s="52"/>
      <c r="AS56" s="42"/>
      <c r="AT56" s="123"/>
      <c r="AU56" s="42">
        <f t="shared" si="59"/>
        <v>0</v>
      </c>
      <c r="AV56" s="42">
        <f t="shared" si="60"/>
        <v>0</v>
      </c>
      <c r="AW56" s="42">
        <f t="shared" si="61"/>
        <v>0</v>
      </c>
      <c r="AX56" s="42">
        <f t="shared" si="62"/>
        <v>0</v>
      </c>
      <c r="AY56" s="42">
        <f t="shared" si="63"/>
        <v>0</v>
      </c>
      <c r="AZ56" s="42">
        <f t="shared" si="64"/>
        <v>0</v>
      </c>
      <c r="BA56" s="42">
        <f t="shared" si="65"/>
        <v>0</v>
      </c>
      <c r="BB56" s="42">
        <f t="shared" si="66"/>
        <v>0</v>
      </c>
      <c r="BC56" s="42">
        <f t="shared" si="67"/>
        <v>0</v>
      </c>
      <c r="BD56" s="42">
        <f t="shared" si="45"/>
        <v>0</v>
      </c>
      <c r="BE56" s="42" t="e">
        <f t="shared" si="68"/>
        <v>#DIV/0!</v>
      </c>
      <c r="BF56" s="42" t="e">
        <f t="shared" si="69"/>
        <v>#DIV/0!</v>
      </c>
      <c r="BG56" s="42" t="e">
        <f t="shared" si="70"/>
        <v>#DIV/0!</v>
      </c>
      <c r="BH56" s="42" t="e">
        <f t="shared" si="71"/>
        <v>#DIV/0!</v>
      </c>
      <c r="BI56" s="42" t="e">
        <f t="shared" si="72"/>
        <v>#DIV/0!</v>
      </c>
      <c r="BJ56" s="42" t="e">
        <f t="shared" si="73"/>
        <v>#DIV/0!</v>
      </c>
      <c r="BK56" s="42" t="e">
        <f t="shared" si="74"/>
        <v>#DIV/0!</v>
      </c>
      <c r="BL56" s="42" t="e">
        <f t="shared" si="75"/>
        <v>#DIV/0!</v>
      </c>
      <c r="BM56" s="42" t="e">
        <f t="shared" si="76"/>
        <v>#DIV/0!</v>
      </c>
      <c r="BN56" s="42"/>
      <c r="BO56" s="42">
        <f t="shared" si="77"/>
        <v>0</v>
      </c>
      <c r="BP56" s="42">
        <f t="shared" si="78"/>
        <v>0</v>
      </c>
      <c r="BQ56" s="42">
        <f t="shared" si="79"/>
        <v>0</v>
      </c>
      <c r="BR56" s="42">
        <f t="shared" si="80"/>
        <v>0</v>
      </c>
      <c r="BS56" s="42">
        <f t="shared" si="81"/>
        <v>0</v>
      </c>
      <c r="BT56" s="42">
        <f t="shared" si="82"/>
        <v>0</v>
      </c>
      <c r="BU56" s="42">
        <f t="shared" si="83"/>
        <v>0</v>
      </c>
      <c r="BV56" s="42">
        <f t="shared" si="84"/>
        <v>0</v>
      </c>
      <c r="BW56" s="42">
        <f t="shared" si="85"/>
        <v>0</v>
      </c>
      <c r="BX56" s="43">
        <f t="shared" si="47"/>
        <v>0</v>
      </c>
      <c r="BY56" s="42" t="str">
        <f t="shared" si="48"/>
        <v/>
      </c>
      <c r="BZ56" s="42" t="str">
        <f t="shared" si="49"/>
        <v/>
      </c>
      <c r="CA56" s="42" t="str">
        <f t="shared" si="50"/>
        <v/>
      </c>
      <c r="CB56" s="42" t="str">
        <f t="shared" si="51"/>
        <v/>
      </c>
      <c r="CC56" s="42" t="str">
        <f t="shared" si="52"/>
        <v/>
      </c>
      <c r="CD56" s="42" t="str">
        <f t="shared" si="53"/>
        <v/>
      </c>
      <c r="CE56" s="42" t="str">
        <f t="shared" si="54"/>
        <v/>
      </c>
      <c r="CF56" s="42" t="str">
        <f t="shared" si="55"/>
        <v/>
      </c>
      <c r="CG56" s="42" t="str">
        <f t="shared" si="56"/>
        <v/>
      </c>
      <c r="CH56" s="43">
        <f t="shared" si="57"/>
        <v>0</v>
      </c>
    </row>
    <row r="57" spans="2:86">
      <c r="B57" s="46"/>
      <c r="C57" s="50"/>
      <c r="D57" s="51"/>
      <c r="E57" s="51"/>
      <c r="F57" s="119" t="str">
        <f t="shared" si="31"/>
        <v/>
      </c>
      <c r="G57" s="47"/>
      <c r="H57" s="47"/>
      <c r="I57" s="47"/>
      <c r="J57" s="47"/>
      <c r="K57" s="47"/>
      <c r="L57" s="47"/>
      <c r="M57" s="47"/>
      <c r="N57" s="47"/>
      <c r="O57" s="47"/>
      <c r="P57" s="47"/>
      <c r="Q57" s="47"/>
      <c r="R57" s="47"/>
      <c r="V57" s="11" t="str">
        <f t="shared" si="32"/>
        <v/>
      </c>
      <c r="W57" s="11" t="str">
        <f t="shared" si="33"/>
        <v/>
      </c>
      <c r="X57" s="11" t="str">
        <f t="shared" si="34"/>
        <v/>
      </c>
      <c r="Y57" s="11" t="str">
        <f t="shared" si="35"/>
        <v/>
      </c>
      <c r="Z57" s="11" t="str">
        <f t="shared" si="36"/>
        <v/>
      </c>
      <c r="AA57" s="11" t="str">
        <f t="shared" si="37"/>
        <v/>
      </c>
      <c r="AB57" s="11" t="str">
        <f t="shared" si="38"/>
        <v/>
      </c>
      <c r="AC57" s="11" t="str">
        <f t="shared" si="39"/>
        <v/>
      </c>
      <c r="AD57" s="11" t="str">
        <f t="shared" si="40"/>
        <v/>
      </c>
      <c r="AE57" s="11" t="str">
        <f t="shared" si="41"/>
        <v/>
      </c>
      <c r="AF57" s="11" t="str">
        <f t="shared" si="42"/>
        <v/>
      </c>
      <c r="AG57" s="11" t="str">
        <f t="shared" si="43"/>
        <v/>
      </c>
      <c r="AI57" s="41" t="str">
        <f t="shared" si="58"/>
        <v/>
      </c>
      <c r="AJ57" s="52"/>
      <c r="AK57" s="52"/>
      <c r="AL57" s="52"/>
      <c r="AM57" s="52"/>
      <c r="AN57" s="52"/>
      <c r="AO57" s="52"/>
      <c r="AP57" s="52"/>
      <c r="AQ57" s="52"/>
      <c r="AR57" s="52"/>
      <c r="AS57" s="42"/>
      <c r="AT57" s="123"/>
      <c r="AU57" s="42">
        <f t="shared" si="59"/>
        <v>0</v>
      </c>
      <c r="AV57" s="42">
        <f t="shared" si="60"/>
        <v>0</v>
      </c>
      <c r="AW57" s="42">
        <f t="shared" si="61"/>
        <v>0</v>
      </c>
      <c r="AX57" s="42">
        <f t="shared" si="62"/>
        <v>0</v>
      </c>
      <c r="AY57" s="42">
        <f t="shared" si="63"/>
        <v>0</v>
      </c>
      <c r="AZ57" s="42">
        <f t="shared" si="64"/>
        <v>0</v>
      </c>
      <c r="BA57" s="42">
        <f t="shared" si="65"/>
        <v>0</v>
      </c>
      <c r="BB57" s="42">
        <f t="shared" si="66"/>
        <v>0</v>
      </c>
      <c r="BC57" s="42">
        <f t="shared" si="67"/>
        <v>0</v>
      </c>
      <c r="BD57" s="42">
        <f t="shared" si="45"/>
        <v>0</v>
      </c>
      <c r="BE57" s="42" t="e">
        <f t="shared" si="68"/>
        <v>#DIV/0!</v>
      </c>
      <c r="BF57" s="42" t="e">
        <f t="shared" si="69"/>
        <v>#DIV/0!</v>
      </c>
      <c r="BG57" s="42" t="e">
        <f t="shared" si="70"/>
        <v>#DIV/0!</v>
      </c>
      <c r="BH57" s="42" t="e">
        <f t="shared" si="71"/>
        <v>#DIV/0!</v>
      </c>
      <c r="BI57" s="42" t="e">
        <f t="shared" si="72"/>
        <v>#DIV/0!</v>
      </c>
      <c r="BJ57" s="42" t="e">
        <f t="shared" si="73"/>
        <v>#DIV/0!</v>
      </c>
      <c r="BK57" s="42" t="e">
        <f t="shared" si="74"/>
        <v>#DIV/0!</v>
      </c>
      <c r="BL57" s="42" t="e">
        <f t="shared" si="75"/>
        <v>#DIV/0!</v>
      </c>
      <c r="BM57" s="42" t="e">
        <f t="shared" si="76"/>
        <v>#DIV/0!</v>
      </c>
      <c r="BN57" s="42"/>
      <c r="BO57" s="42">
        <f t="shared" si="77"/>
        <v>0</v>
      </c>
      <c r="BP57" s="42">
        <f t="shared" si="78"/>
        <v>0</v>
      </c>
      <c r="BQ57" s="42">
        <f t="shared" si="79"/>
        <v>0</v>
      </c>
      <c r="BR57" s="42">
        <f t="shared" si="80"/>
        <v>0</v>
      </c>
      <c r="BS57" s="42">
        <f t="shared" si="81"/>
        <v>0</v>
      </c>
      <c r="BT57" s="42">
        <f t="shared" si="82"/>
        <v>0</v>
      </c>
      <c r="BU57" s="42">
        <f t="shared" si="83"/>
        <v>0</v>
      </c>
      <c r="BV57" s="42">
        <f t="shared" si="84"/>
        <v>0</v>
      </c>
      <c r="BW57" s="42">
        <f t="shared" si="85"/>
        <v>0</v>
      </c>
      <c r="BX57" s="43">
        <f t="shared" si="47"/>
        <v>0</v>
      </c>
      <c r="BY57" s="42" t="str">
        <f t="shared" si="48"/>
        <v/>
      </c>
      <c r="BZ57" s="42" t="str">
        <f t="shared" si="49"/>
        <v/>
      </c>
      <c r="CA57" s="42" t="str">
        <f t="shared" si="50"/>
        <v/>
      </c>
      <c r="CB57" s="42" t="str">
        <f t="shared" si="51"/>
        <v/>
      </c>
      <c r="CC57" s="42" t="str">
        <f t="shared" si="52"/>
        <v/>
      </c>
      <c r="CD57" s="42" t="str">
        <f t="shared" si="53"/>
        <v/>
      </c>
      <c r="CE57" s="42" t="str">
        <f t="shared" si="54"/>
        <v/>
      </c>
      <c r="CF57" s="42" t="str">
        <f t="shared" si="55"/>
        <v/>
      </c>
      <c r="CG57" s="42" t="str">
        <f t="shared" si="56"/>
        <v/>
      </c>
      <c r="CH57" s="43">
        <f t="shared" si="57"/>
        <v>0</v>
      </c>
    </row>
    <row r="58" spans="2:86">
      <c r="B58" s="46"/>
      <c r="C58" s="50"/>
      <c r="D58" s="51"/>
      <c r="E58" s="51"/>
      <c r="F58" s="119" t="str">
        <f t="shared" si="31"/>
        <v/>
      </c>
      <c r="G58" s="47"/>
      <c r="H58" s="47"/>
      <c r="I58" s="47"/>
      <c r="J58" s="47"/>
      <c r="K58" s="47"/>
      <c r="L58" s="47"/>
      <c r="M58" s="47"/>
      <c r="N58" s="47"/>
      <c r="O58" s="47"/>
      <c r="P58" s="47"/>
      <c r="Q58" s="47"/>
      <c r="R58" s="47"/>
      <c r="V58" s="11" t="str">
        <f t="shared" si="32"/>
        <v/>
      </c>
      <c r="W58" s="11" t="str">
        <f t="shared" si="33"/>
        <v/>
      </c>
      <c r="X58" s="11" t="str">
        <f t="shared" si="34"/>
        <v/>
      </c>
      <c r="Y58" s="11" t="str">
        <f t="shared" si="35"/>
        <v/>
      </c>
      <c r="Z58" s="11" t="str">
        <f t="shared" si="36"/>
        <v/>
      </c>
      <c r="AA58" s="11" t="str">
        <f t="shared" si="37"/>
        <v/>
      </c>
      <c r="AB58" s="11" t="str">
        <f t="shared" si="38"/>
        <v/>
      </c>
      <c r="AC58" s="11" t="str">
        <f t="shared" si="39"/>
        <v/>
      </c>
      <c r="AD58" s="11" t="str">
        <f t="shared" si="40"/>
        <v/>
      </c>
      <c r="AE58" s="11" t="str">
        <f t="shared" si="41"/>
        <v/>
      </c>
      <c r="AF58" s="11" t="str">
        <f t="shared" si="42"/>
        <v/>
      </c>
      <c r="AG58" s="11" t="str">
        <f t="shared" si="43"/>
        <v/>
      </c>
      <c r="AI58" s="41" t="str">
        <f t="shared" si="58"/>
        <v/>
      </c>
      <c r="AJ58" s="52"/>
      <c r="AK58" s="52"/>
      <c r="AL58" s="52"/>
      <c r="AM58" s="52"/>
      <c r="AN58" s="52"/>
      <c r="AO58" s="52"/>
      <c r="AP58" s="52"/>
      <c r="AQ58" s="52"/>
      <c r="AR58" s="52"/>
      <c r="AS58" s="42"/>
      <c r="AT58" s="123"/>
      <c r="AU58" s="42">
        <f t="shared" si="59"/>
        <v>0</v>
      </c>
      <c r="AV58" s="42">
        <f t="shared" si="60"/>
        <v>0</v>
      </c>
      <c r="AW58" s="42">
        <f t="shared" si="61"/>
        <v>0</v>
      </c>
      <c r="AX58" s="42">
        <f t="shared" si="62"/>
        <v>0</v>
      </c>
      <c r="AY58" s="42">
        <f t="shared" si="63"/>
        <v>0</v>
      </c>
      <c r="AZ58" s="42">
        <f t="shared" si="64"/>
        <v>0</v>
      </c>
      <c r="BA58" s="42">
        <f t="shared" si="65"/>
        <v>0</v>
      </c>
      <c r="BB58" s="42">
        <f t="shared" si="66"/>
        <v>0</v>
      </c>
      <c r="BC58" s="42">
        <f t="shared" si="67"/>
        <v>0</v>
      </c>
      <c r="BD58" s="42">
        <f t="shared" si="45"/>
        <v>0</v>
      </c>
      <c r="BE58" s="42" t="e">
        <f t="shared" si="68"/>
        <v>#DIV/0!</v>
      </c>
      <c r="BF58" s="42" t="e">
        <f t="shared" si="69"/>
        <v>#DIV/0!</v>
      </c>
      <c r="BG58" s="42" t="e">
        <f t="shared" si="70"/>
        <v>#DIV/0!</v>
      </c>
      <c r="BH58" s="42" t="e">
        <f t="shared" si="71"/>
        <v>#DIV/0!</v>
      </c>
      <c r="BI58" s="42" t="e">
        <f t="shared" si="72"/>
        <v>#DIV/0!</v>
      </c>
      <c r="BJ58" s="42" t="e">
        <f t="shared" si="73"/>
        <v>#DIV/0!</v>
      </c>
      <c r="BK58" s="42" t="e">
        <f t="shared" si="74"/>
        <v>#DIV/0!</v>
      </c>
      <c r="BL58" s="42" t="e">
        <f t="shared" si="75"/>
        <v>#DIV/0!</v>
      </c>
      <c r="BM58" s="42" t="e">
        <f t="shared" si="76"/>
        <v>#DIV/0!</v>
      </c>
      <c r="BN58" s="42"/>
      <c r="BO58" s="42">
        <f t="shared" si="77"/>
        <v>0</v>
      </c>
      <c r="BP58" s="42">
        <f t="shared" si="78"/>
        <v>0</v>
      </c>
      <c r="BQ58" s="42">
        <f t="shared" si="79"/>
        <v>0</v>
      </c>
      <c r="BR58" s="42">
        <f t="shared" si="80"/>
        <v>0</v>
      </c>
      <c r="BS58" s="42">
        <f t="shared" si="81"/>
        <v>0</v>
      </c>
      <c r="BT58" s="42">
        <f t="shared" si="82"/>
        <v>0</v>
      </c>
      <c r="BU58" s="42">
        <f t="shared" si="83"/>
        <v>0</v>
      </c>
      <c r="BV58" s="42">
        <f t="shared" si="84"/>
        <v>0</v>
      </c>
      <c r="BW58" s="42">
        <f t="shared" si="85"/>
        <v>0</v>
      </c>
      <c r="BX58" s="43">
        <f t="shared" si="47"/>
        <v>0</v>
      </c>
      <c r="BY58" s="42" t="str">
        <f t="shared" si="48"/>
        <v/>
      </c>
      <c r="BZ58" s="42" t="str">
        <f t="shared" si="49"/>
        <v/>
      </c>
      <c r="CA58" s="42" t="str">
        <f t="shared" si="50"/>
        <v/>
      </c>
      <c r="CB58" s="42" t="str">
        <f t="shared" si="51"/>
        <v/>
      </c>
      <c r="CC58" s="42" t="str">
        <f t="shared" si="52"/>
        <v/>
      </c>
      <c r="CD58" s="42" t="str">
        <f t="shared" si="53"/>
        <v/>
      </c>
      <c r="CE58" s="42" t="str">
        <f t="shared" si="54"/>
        <v/>
      </c>
      <c r="CF58" s="42" t="str">
        <f t="shared" si="55"/>
        <v/>
      </c>
      <c r="CG58" s="42" t="str">
        <f t="shared" si="56"/>
        <v/>
      </c>
      <c r="CH58" s="43">
        <f t="shared" si="57"/>
        <v>0</v>
      </c>
    </row>
    <row r="59" spans="2:86">
      <c r="B59" s="46"/>
      <c r="C59" s="50"/>
      <c r="D59" s="51"/>
      <c r="E59" s="51"/>
      <c r="F59" s="119" t="str">
        <f t="shared" si="31"/>
        <v/>
      </c>
      <c r="G59" s="47"/>
      <c r="H59" s="47"/>
      <c r="I59" s="47"/>
      <c r="J59" s="47"/>
      <c r="K59" s="47"/>
      <c r="L59" s="47"/>
      <c r="M59" s="47"/>
      <c r="N59" s="47"/>
      <c r="O59" s="47"/>
      <c r="P59" s="47"/>
      <c r="Q59" s="47"/>
      <c r="R59" s="47"/>
      <c r="V59" s="11" t="str">
        <f t="shared" si="32"/>
        <v/>
      </c>
      <c r="W59" s="11" t="str">
        <f t="shared" si="33"/>
        <v/>
      </c>
      <c r="X59" s="11" t="str">
        <f t="shared" si="34"/>
        <v/>
      </c>
      <c r="Y59" s="11" t="str">
        <f t="shared" si="35"/>
        <v/>
      </c>
      <c r="Z59" s="11" t="str">
        <f t="shared" si="36"/>
        <v/>
      </c>
      <c r="AA59" s="11" t="str">
        <f t="shared" si="37"/>
        <v/>
      </c>
      <c r="AB59" s="11" t="str">
        <f t="shared" si="38"/>
        <v/>
      </c>
      <c r="AC59" s="11" t="str">
        <f t="shared" si="39"/>
        <v/>
      </c>
      <c r="AD59" s="11" t="str">
        <f t="shared" si="40"/>
        <v/>
      </c>
      <c r="AE59" s="11" t="str">
        <f t="shared" si="41"/>
        <v/>
      </c>
      <c r="AF59" s="11" t="str">
        <f t="shared" si="42"/>
        <v/>
      </c>
      <c r="AG59" s="11" t="str">
        <f t="shared" si="43"/>
        <v/>
      </c>
      <c r="AI59" s="41" t="str">
        <f t="shared" si="58"/>
        <v/>
      </c>
      <c r="AJ59" s="52"/>
      <c r="AK59" s="52"/>
      <c r="AL59" s="52"/>
      <c r="AM59" s="52"/>
      <c r="AN59" s="52"/>
      <c r="AO59" s="52"/>
      <c r="AP59" s="52"/>
      <c r="AQ59" s="52"/>
      <c r="AR59" s="52"/>
      <c r="AS59" s="42"/>
      <c r="AT59" s="123"/>
      <c r="AU59" s="42">
        <f t="shared" si="59"/>
        <v>0</v>
      </c>
      <c r="AV59" s="42">
        <f t="shared" si="60"/>
        <v>0</v>
      </c>
      <c r="AW59" s="42">
        <f t="shared" si="61"/>
        <v>0</v>
      </c>
      <c r="AX59" s="42">
        <f t="shared" si="62"/>
        <v>0</v>
      </c>
      <c r="AY59" s="42">
        <f t="shared" si="63"/>
        <v>0</v>
      </c>
      <c r="AZ59" s="42">
        <f t="shared" si="64"/>
        <v>0</v>
      </c>
      <c r="BA59" s="42">
        <f t="shared" si="65"/>
        <v>0</v>
      </c>
      <c r="BB59" s="42">
        <f t="shared" si="66"/>
        <v>0</v>
      </c>
      <c r="BC59" s="42">
        <f t="shared" si="67"/>
        <v>0</v>
      </c>
      <c r="BD59" s="42">
        <f t="shared" si="45"/>
        <v>0</v>
      </c>
      <c r="BE59" s="42" t="e">
        <f t="shared" si="68"/>
        <v>#DIV/0!</v>
      </c>
      <c r="BF59" s="42" t="e">
        <f t="shared" si="69"/>
        <v>#DIV/0!</v>
      </c>
      <c r="BG59" s="42" t="e">
        <f t="shared" si="70"/>
        <v>#DIV/0!</v>
      </c>
      <c r="BH59" s="42" t="e">
        <f t="shared" si="71"/>
        <v>#DIV/0!</v>
      </c>
      <c r="BI59" s="42" t="e">
        <f t="shared" si="72"/>
        <v>#DIV/0!</v>
      </c>
      <c r="BJ59" s="42" t="e">
        <f t="shared" si="73"/>
        <v>#DIV/0!</v>
      </c>
      <c r="BK59" s="42" t="e">
        <f t="shared" si="74"/>
        <v>#DIV/0!</v>
      </c>
      <c r="BL59" s="42" t="e">
        <f t="shared" si="75"/>
        <v>#DIV/0!</v>
      </c>
      <c r="BM59" s="42" t="e">
        <f t="shared" si="76"/>
        <v>#DIV/0!</v>
      </c>
      <c r="BN59" s="42"/>
      <c r="BO59" s="42">
        <f t="shared" si="77"/>
        <v>0</v>
      </c>
      <c r="BP59" s="42">
        <f t="shared" si="78"/>
        <v>0</v>
      </c>
      <c r="BQ59" s="42">
        <f t="shared" si="79"/>
        <v>0</v>
      </c>
      <c r="BR59" s="42">
        <f t="shared" si="80"/>
        <v>0</v>
      </c>
      <c r="BS59" s="42">
        <f t="shared" si="81"/>
        <v>0</v>
      </c>
      <c r="BT59" s="42">
        <f t="shared" si="82"/>
        <v>0</v>
      </c>
      <c r="BU59" s="42">
        <f t="shared" si="83"/>
        <v>0</v>
      </c>
      <c r="BV59" s="42">
        <f t="shared" si="84"/>
        <v>0</v>
      </c>
      <c r="BW59" s="42">
        <f t="shared" si="85"/>
        <v>0</v>
      </c>
      <c r="BX59" s="43">
        <f t="shared" si="47"/>
        <v>0</v>
      </c>
      <c r="BY59" s="42" t="str">
        <f t="shared" si="48"/>
        <v/>
      </c>
      <c r="BZ59" s="42" t="str">
        <f t="shared" si="49"/>
        <v/>
      </c>
      <c r="CA59" s="42" t="str">
        <f t="shared" si="50"/>
        <v/>
      </c>
      <c r="CB59" s="42" t="str">
        <f t="shared" si="51"/>
        <v/>
      </c>
      <c r="CC59" s="42" t="str">
        <f t="shared" si="52"/>
        <v/>
      </c>
      <c r="CD59" s="42" t="str">
        <f t="shared" si="53"/>
        <v/>
      </c>
      <c r="CE59" s="42" t="str">
        <f t="shared" si="54"/>
        <v/>
      </c>
      <c r="CF59" s="42" t="str">
        <f t="shared" si="55"/>
        <v/>
      </c>
      <c r="CG59" s="42" t="str">
        <f t="shared" si="56"/>
        <v/>
      </c>
      <c r="CH59" s="43">
        <f t="shared" si="57"/>
        <v>0</v>
      </c>
    </row>
    <row r="60" spans="2:86">
      <c r="B60" s="46"/>
      <c r="C60" s="50"/>
      <c r="D60" s="51"/>
      <c r="E60" s="51"/>
      <c r="F60" s="119" t="str">
        <f t="shared" si="31"/>
        <v/>
      </c>
      <c r="G60" s="47"/>
      <c r="H60" s="47"/>
      <c r="I60" s="47"/>
      <c r="J60" s="47"/>
      <c r="K60" s="47"/>
      <c r="L60" s="47"/>
      <c r="M60" s="47"/>
      <c r="N60" s="47"/>
      <c r="O60" s="47"/>
      <c r="P60" s="47"/>
      <c r="Q60" s="47"/>
      <c r="R60" s="47"/>
      <c r="V60" s="11" t="str">
        <f t="shared" si="32"/>
        <v/>
      </c>
      <c r="W60" s="11" t="str">
        <f t="shared" si="33"/>
        <v/>
      </c>
      <c r="X60" s="11" t="str">
        <f t="shared" si="34"/>
        <v/>
      </c>
      <c r="Y60" s="11" t="str">
        <f t="shared" si="35"/>
        <v/>
      </c>
      <c r="Z60" s="11" t="str">
        <f t="shared" si="36"/>
        <v/>
      </c>
      <c r="AA60" s="11" t="str">
        <f t="shared" si="37"/>
        <v/>
      </c>
      <c r="AB60" s="11" t="str">
        <f t="shared" si="38"/>
        <v/>
      </c>
      <c r="AC60" s="11" t="str">
        <f t="shared" si="39"/>
        <v/>
      </c>
      <c r="AD60" s="11" t="str">
        <f t="shared" si="40"/>
        <v/>
      </c>
      <c r="AE60" s="11" t="str">
        <f t="shared" si="41"/>
        <v/>
      </c>
      <c r="AF60" s="11" t="str">
        <f t="shared" si="42"/>
        <v/>
      </c>
      <c r="AG60" s="11" t="str">
        <f t="shared" si="43"/>
        <v/>
      </c>
      <c r="AI60" s="41" t="str">
        <f t="shared" si="58"/>
        <v/>
      </c>
      <c r="AJ60" s="52"/>
      <c r="AK60" s="52"/>
      <c r="AL60" s="52"/>
      <c r="AM60" s="52"/>
      <c r="AN60" s="52"/>
      <c r="AO60" s="52"/>
      <c r="AP60" s="52"/>
      <c r="AQ60" s="52"/>
      <c r="AR60" s="52"/>
      <c r="AS60" s="42"/>
      <c r="AT60" s="123"/>
      <c r="AU60" s="42">
        <f t="shared" si="59"/>
        <v>0</v>
      </c>
      <c r="AV60" s="42">
        <f t="shared" si="60"/>
        <v>0</v>
      </c>
      <c r="AW60" s="42">
        <f t="shared" si="61"/>
        <v>0</v>
      </c>
      <c r="AX60" s="42">
        <f t="shared" si="62"/>
        <v>0</v>
      </c>
      <c r="AY60" s="42">
        <f t="shared" si="63"/>
        <v>0</v>
      </c>
      <c r="AZ60" s="42">
        <f t="shared" si="64"/>
        <v>0</v>
      </c>
      <c r="BA60" s="42">
        <f t="shared" si="65"/>
        <v>0</v>
      </c>
      <c r="BB60" s="42">
        <f t="shared" si="66"/>
        <v>0</v>
      </c>
      <c r="BC60" s="42">
        <f t="shared" si="67"/>
        <v>0</v>
      </c>
      <c r="BD60" s="42">
        <f t="shared" si="45"/>
        <v>0</v>
      </c>
      <c r="BE60" s="42" t="e">
        <f t="shared" si="68"/>
        <v>#DIV/0!</v>
      </c>
      <c r="BF60" s="42" t="e">
        <f t="shared" si="69"/>
        <v>#DIV/0!</v>
      </c>
      <c r="BG60" s="42" t="e">
        <f t="shared" si="70"/>
        <v>#DIV/0!</v>
      </c>
      <c r="BH60" s="42" t="e">
        <f t="shared" si="71"/>
        <v>#DIV/0!</v>
      </c>
      <c r="BI60" s="42" t="e">
        <f t="shared" si="72"/>
        <v>#DIV/0!</v>
      </c>
      <c r="BJ60" s="42" t="e">
        <f t="shared" si="73"/>
        <v>#DIV/0!</v>
      </c>
      <c r="BK60" s="42" t="e">
        <f t="shared" si="74"/>
        <v>#DIV/0!</v>
      </c>
      <c r="BL60" s="42" t="e">
        <f t="shared" si="75"/>
        <v>#DIV/0!</v>
      </c>
      <c r="BM60" s="42" t="e">
        <f t="shared" si="76"/>
        <v>#DIV/0!</v>
      </c>
      <c r="BN60" s="42"/>
      <c r="BO60" s="42">
        <f t="shared" si="77"/>
        <v>0</v>
      </c>
      <c r="BP60" s="42">
        <f t="shared" si="78"/>
        <v>0</v>
      </c>
      <c r="BQ60" s="42">
        <f t="shared" si="79"/>
        <v>0</v>
      </c>
      <c r="BR60" s="42">
        <f t="shared" si="80"/>
        <v>0</v>
      </c>
      <c r="BS60" s="42">
        <f t="shared" si="81"/>
        <v>0</v>
      </c>
      <c r="BT60" s="42">
        <f t="shared" si="82"/>
        <v>0</v>
      </c>
      <c r="BU60" s="42">
        <f t="shared" si="83"/>
        <v>0</v>
      </c>
      <c r="BV60" s="42">
        <f t="shared" si="84"/>
        <v>0</v>
      </c>
      <c r="BW60" s="42">
        <f t="shared" si="85"/>
        <v>0</v>
      </c>
      <c r="BX60" s="43">
        <f t="shared" si="47"/>
        <v>0</v>
      </c>
      <c r="BY60" s="42" t="str">
        <f t="shared" si="48"/>
        <v/>
      </c>
      <c r="BZ60" s="42" t="str">
        <f t="shared" si="49"/>
        <v/>
      </c>
      <c r="CA60" s="42" t="str">
        <f t="shared" si="50"/>
        <v/>
      </c>
      <c r="CB60" s="42" t="str">
        <f t="shared" si="51"/>
        <v/>
      </c>
      <c r="CC60" s="42" t="str">
        <f t="shared" si="52"/>
        <v/>
      </c>
      <c r="CD60" s="42" t="str">
        <f t="shared" si="53"/>
        <v/>
      </c>
      <c r="CE60" s="42" t="str">
        <f t="shared" si="54"/>
        <v/>
      </c>
      <c r="CF60" s="42" t="str">
        <f t="shared" si="55"/>
        <v/>
      </c>
      <c r="CG60" s="42" t="str">
        <f t="shared" si="56"/>
        <v/>
      </c>
      <c r="CH60" s="43">
        <f t="shared" si="57"/>
        <v>0</v>
      </c>
    </row>
    <row r="61" spans="2:86">
      <c r="B61" s="46"/>
      <c r="C61" s="50"/>
      <c r="D61" s="51"/>
      <c r="E61" s="51"/>
      <c r="F61" s="119" t="str">
        <f t="shared" si="31"/>
        <v/>
      </c>
      <c r="G61" s="47"/>
      <c r="H61" s="47"/>
      <c r="I61" s="47"/>
      <c r="J61" s="47"/>
      <c r="K61" s="47"/>
      <c r="L61" s="47"/>
      <c r="M61" s="47"/>
      <c r="N61" s="47"/>
      <c r="O61" s="47"/>
      <c r="P61" s="47"/>
      <c r="Q61" s="47"/>
      <c r="R61" s="47"/>
      <c r="V61" s="11" t="str">
        <f t="shared" si="32"/>
        <v/>
      </c>
      <c r="W61" s="11" t="str">
        <f t="shared" si="33"/>
        <v/>
      </c>
      <c r="X61" s="11" t="str">
        <f t="shared" si="34"/>
        <v/>
      </c>
      <c r="Y61" s="11" t="str">
        <f t="shared" si="35"/>
        <v/>
      </c>
      <c r="Z61" s="11" t="str">
        <f t="shared" si="36"/>
        <v/>
      </c>
      <c r="AA61" s="11" t="str">
        <f t="shared" si="37"/>
        <v/>
      </c>
      <c r="AB61" s="11" t="str">
        <f t="shared" si="38"/>
        <v/>
      </c>
      <c r="AC61" s="11" t="str">
        <f t="shared" si="39"/>
        <v/>
      </c>
      <c r="AD61" s="11" t="str">
        <f t="shared" si="40"/>
        <v/>
      </c>
      <c r="AE61" s="11" t="str">
        <f t="shared" si="41"/>
        <v/>
      </c>
      <c r="AF61" s="11" t="str">
        <f t="shared" si="42"/>
        <v/>
      </c>
      <c r="AG61" s="11" t="str">
        <f t="shared" si="43"/>
        <v/>
      </c>
      <c r="AI61" s="41" t="str">
        <f t="shared" si="58"/>
        <v/>
      </c>
      <c r="AJ61" s="52"/>
      <c r="AK61" s="52"/>
      <c r="AL61" s="52"/>
      <c r="AM61" s="52"/>
      <c r="AN61" s="52"/>
      <c r="AO61" s="52"/>
      <c r="AP61" s="52"/>
      <c r="AQ61" s="52"/>
      <c r="AR61" s="52"/>
      <c r="AS61" s="42"/>
      <c r="AT61" s="123"/>
      <c r="AU61" s="42">
        <f t="shared" si="59"/>
        <v>0</v>
      </c>
      <c r="AV61" s="42">
        <f t="shared" si="60"/>
        <v>0</v>
      </c>
      <c r="AW61" s="42">
        <f t="shared" si="61"/>
        <v>0</v>
      </c>
      <c r="AX61" s="42">
        <f t="shared" si="62"/>
        <v>0</v>
      </c>
      <c r="AY61" s="42">
        <f t="shared" si="63"/>
        <v>0</v>
      </c>
      <c r="AZ61" s="42">
        <f t="shared" si="64"/>
        <v>0</v>
      </c>
      <c r="BA61" s="42">
        <f t="shared" si="65"/>
        <v>0</v>
      </c>
      <c r="BB61" s="42">
        <f t="shared" si="66"/>
        <v>0</v>
      </c>
      <c r="BC61" s="42">
        <f t="shared" si="67"/>
        <v>0</v>
      </c>
      <c r="BD61" s="42">
        <f t="shared" si="45"/>
        <v>0</v>
      </c>
      <c r="BE61" s="42" t="e">
        <f t="shared" si="68"/>
        <v>#DIV/0!</v>
      </c>
      <c r="BF61" s="42" t="e">
        <f t="shared" si="69"/>
        <v>#DIV/0!</v>
      </c>
      <c r="BG61" s="42" t="e">
        <f t="shared" si="70"/>
        <v>#DIV/0!</v>
      </c>
      <c r="BH61" s="42" t="e">
        <f t="shared" si="71"/>
        <v>#DIV/0!</v>
      </c>
      <c r="BI61" s="42" t="e">
        <f t="shared" si="72"/>
        <v>#DIV/0!</v>
      </c>
      <c r="BJ61" s="42" t="e">
        <f t="shared" si="73"/>
        <v>#DIV/0!</v>
      </c>
      <c r="BK61" s="42" t="e">
        <f t="shared" si="74"/>
        <v>#DIV/0!</v>
      </c>
      <c r="BL61" s="42" t="e">
        <f t="shared" si="75"/>
        <v>#DIV/0!</v>
      </c>
      <c r="BM61" s="42" t="e">
        <f t="shared" si="76"/>
        <v>#DIV/0!</v>
      </c>
      <c r="BN61" s="42"/>
      <c r="BO61" s="42">
        <f t="shared" si="77"/>
        <v>0</v>
      </c>
      <c r="BP61" s="42">
        <f t="shared" si="78"/>
        <v>0</v>
      </c>
      <c r="BQ61" s="42">
        <f t="shared" si="79"/>
        <v>0</v>
      </c>
      <c r="BR61" s="42">
        <f t="shared" si="80"/>
        <v>0</v>
      </c>
      <c r="BS61" s="42">
        <f t="shared" si="81"/>
        <v>0</v>
      </c>
      <c r="BT61" s="42">
        <f t="shared" si="82"/>
        <v>0</v>
      </c>
      <c r="BU61" s="42">
        <f t="shared" si="83"/>
        <v>0</v>
      </c>
      <c r="BV61" s="42">
        <f t="shared" si="84"/>
        <v>0</v>
      </c>
      <c r="BW61" s="42">
        <f t="shared" si="85"/>
        <v>0</v>
      </c>
      <c r="BX61" s="43">
        <f t="shared" si="47"/>
        <v>0</v>
      </c>
      <c r="BY61" s="42" t="str">
        <f t="shared" si="48"/>
        <v/>
      </c>
      <c r="BZ61" s="42" t="str">
        <f t="shared" si="49"/>
        <v/>
      </c>
      <c r="CA61" s="42" t="str">
        <f t="shared" si="50"/>
        <v/>
      </c>
      <c r="CB61" s="42" t="str">
        <f t="shared" si="51"/>
        <v/>
      </c>
      <c r="CC61" s="42" t="str">
        <f t="shared" si="52"/>
        <v/>
      </c>
      <c r="CD61" s="42" t="str">
        <f t="shared" si="53"/>
        <v/>
      </c>
      <c r="CE61" s="42" t="str">
        <f t="shared" si="54"/>
        <v/>
      </c>
      <c r="CF61" s="42" t="str">
        <f t="shared" si="55"/>
        <v/>
      </c>
      <c r="CG61" s="42" t="str">
        <f t="shared" si="56"/>
        <v/>
      </c>
      <c r="CH61" s="43">
        <f t="shared" si="57"/>
        <v>0</v>
      </c>
    </row>
    <row r="62" spans="2:86">
      <c r="B62" s="46"/>
      <c r="C62" s="50"/>
      <c r="D62" s="51"/>
      <c r="E62" s="51"/>
      <c r="F62" s="119" t="str">
        <f t="shared" si="31"/>
        <v/>
      </c>
      <c r="G62" s="47"/>
      <c r="H62" s="47"/>
      <c r="I62" s="47"/>
      <c r="J62" s="47"/>
      <c r="K62" s="47"/>
      <c r="L62" s="47"/>
      <c r="M62" s="47"/>
      <c r="N62" s="47"/>
      <c r="O62" s="47"/>
      <c r="P62" s="47"/>
      <c r="Q62" s="47"/>
      <c r="R62" s="47"/>
      <c r="V62" s="11" t="str">
        <f t="shared" si="32"/>
        <v/>
      </c>
      <c r="W62" s="11" t="str">
        <f t="shared" si="33"/>
        <v/>
      </c>
      <c r="X62" s="11" t="str">
        <f t="shared" si="34"/>
        <v/>
      </c>
      <c r="Y62" s="11" t="str">
        <f t="shared" si="35"/>
        <v/>
      </c>
      <c r="Z62" s="11" t="str">
        <f t="shared" si="36"/>
        <v/>
      </c>
      <c r="AA62" s="11" t="str">
        <f t="shared" si="37"/>
        <v/>
      </c>
      <c r="AB62" s="11" t="str">
        <f t="shared" si="38"/>
        <v/>
      </c>
      <c r="AC62" s="11" t="str">
        <f t="shared" si="39"/>
        <v/>
      </c>
      <c r="AD62" s="11" t="str">
        <f t="shared" si="40"/>
        <v/>
      </c>
      <c r="AE62" s="11" t="str">
        <f t="shared" si="41"/>
        <v/>
      </c>
      <c r="AF62" s="11" t="str">
        <f t="shared" si="42"/>
        <v/>
      </c>
      <c r="AG62" s="11" t="str">
        <f t="shared" si="43"/>
        <v/>
      </c>
      <c r="AI62" s="41" t="str">
        <f t="shared" si="58"/>
        <v/>
      </c>
      <c r="AJ62" s="52"/>
      <c r="AK62" s="52"/>
      <c r="AL62" s="52"/>
      <c r="AM62" s="52"/>
      <c r="AN62" s="52"/>
      <c r="AO62" s="52"/>
      <c r="AP62" s="52"/>
      <c r="AQ62" s="52"/>
      <c r="AR62" s="52"/>
      <c r="AS62" s="42"/>
      <c r="AT62" s="123"/>
      <c r="AU62" s="42">
        <f t="shared" si="59"/>
        <v>0</v>
      </c>
      <c r="AV62" s="42">
        <f t="shared" si="60"/>
        <v>0</v>
      </c>
      <c r="AW62" s="42">
        <f t="shared" si="61"/>
        <v>0</v>
      </c>
      <c r="AX62" s="42">
        <f t="shared" si="62"/>
        <v>0</v>
      </c>
      <c r="AY62" s="42">
        <f t="shared" si="63"/>
        <v>0</v>
      </c>
      <c r="AZ62" s="42">
        <f t="shared" si="64"/>
        <v>0</v>
      </c>
      <c r="BA62" s="42">
        <f t="shared" si="65"/>
        <v>0</v>
      </c>
      <c r="BB62" s="42">
        <f t="shared" si="66"/>
        <v>0</v>
      </c>
      <c r="BC62" s="42">
        <f t="shared" si="67"/>
        <v>0</v>
      </c>
      <c r="BD62" s="42">
        <f t="shared" si="45"/>
        <v>0</v>
      </c>
      <c r="BE62" s="42" t="e">
        <f t="shared" si="68"/>
        <v>#DIV/0!</v>
      </c>
      <c r="BF62" s="42" t="e">
        <f t="shared" si="69"/>
        <v>#DIV/0!</v>
      </c>
      <c r="BG62" s="42" t="e">
        <f t="shared" si="70"/>
        <v>#DIV/0!</v>
      </c>
      <c r="BH62" s="42" t="e">
        <f t="shared" si="71"/>
        <v>#DIV/0!</v>
      </c>
      <c r="BI62" s="42" t="e">
        <f t="shared" si="72"/>
        <v>#DIV/0!</v>
      </c>
      <c r="BJ62" s="42" t="e">
        <f t="shared" si="73"/>
        <v>#DIV/0!</v>
      </c>
      <c r="BK62" s="42" t="e">
        <f t="shared" si="74"/>
        <v>#DIV/0!</v>
      </c>
      <c r="BL62" s="42" t="e">
        <f t="shared" si="75"/>
        <v>#DIV/0!</v>
      </c>
      <c r="BM62" s="42" t="e">
        <f t="shared" si="76"/>
        <v>#DIV/0!</v>
      </c>
      <c r="BN62" s="42"/>
      <c r="BO62" s="42">
        <f t="shared" si="77"/>
        <v>0</v>
      </c>
      <c r="BP62" s="42">
        <f t="shared" si="78"/>
        <v>0</v>
      </c>
      <c r="BQ62" s="42">
        <f t="shared" si="79"/>
        <v>0</v>
      </c>
      <c r="BR62" s="42">
        <f t="shared" si="80"/>
        <v>0</v>
      </c>
      <c r="BS62" s="42">
        <f t="shared" si="81"/>
        <v>0</v>
      </c>
      <c r="BT62" s="42">
        <f t="shared" si="82"/>
        <v>0</v>
      </c>
      <c r="BU62" s="42">
        <f t="shared" si="83"/>
        <v>0</v>
      </c>
      <c r="BV62" s="42">
        <f t="shared" si="84"/>
        <v>0</v>
      </c>
      <c r="BW62" s="42">
        <f t="shared" si="85"/>
        <v>0</v>
      </c>
      <c r="BX62" s="43">
        <f t="shared" si="47"/>
        <v>0</v>
      </c>
      <c r="BY62" s="42" t="str">
        <f t="shared" si="48"/>
        <v/>
      </c>
      <c r="BZ62" s="42" t="str">
        <f t="shared" si="49"/>
        <v/>
      </c>
      <c r="CA62" s="42" t="str">
        <f t="shared" si="50"/>
        <v/>
      </c>
      <c r="CB62" s="42" t="str">
        <f t="shared" si="51"/>
        <v/>
      </c>
      <c r="CC62" s="42" t="str">
        <f t="shared" si="52"/>
        <v/>
      </c>
      <c r="CD62" s="42" t="str">
        <f t="shared" si="53"/>
        <v/>
      </c>
      <c r="CE62" s="42" t="str">
        <f t="shared" si="54"/>
        <v/>
      </c>
      <c r="CF62" s="42" t="str">
        <f t="shared" si="55"/>
        <v/>
      </c>
      <c r="CG62" s="42" t="str">
        <f t="shared" si="56"/>
        <v/>
      </c>
      <c r="CH62" s="43">
        <f t="shared" si="57"/>
        <v>0</v>
      </c>
    </row>
    <row r="63" spans="2:86">
      <c r="B63" s="46"/>
      <c r="C63" s="50"/>
      <c r="D63" s="51"/>
      <c r="E63" s="51"/>
      <c r="F63" s="119" t="str">
        <f t="shared" si="31"/>
        <v/>
      </c>
      <c r="G63" s="47"/>
      <c r="H63" s="47"/>
      <c r="I63" s="47"/>
      <c r="J63" s="47"/>
      <c r="K63" s="47"/>
      <c r="L63" s="47"/>
      <c r="M63" s="47"/>
      <c r="N63" s="47"/>
      <c r="O63" s="47"/>
      <c r="P63" s="47"/>
      <c r="Q63" s="47"/>
      <c r="R63" s="47"/>
      <c r="V63" s="11" t="str">
        <f t="shared" si="32"/>
        <v/>
      </c>
      <c r="W63" s="11" t="str">
        <f t="shared" si="33"/>
        <v/>
      </c>
      <c r="X63" s="11" t="str">
        <f t="shared" si="34"/>
        <v/>
      </c>
      <c r="Y63" s="11" t="str">
        <f t="shared" si="35"/>
        <v/>
      </c>
      <c r="Z63" s="11" t="str">
        <f t="shared" si="36"/>
        <v/>
      </c>
      <c r="AA63" s="11" t="str">
        <f t="shared" si="37"/>
        <v/>
      </c>
      <c r="AB63" s="11" t="str">
        <f t="shared" si="38"/>
        <v/>
      </c>
      <c r="AC63" s="11" t="str">
        <f t="shared" si="39"/>
        <v/>
      </c>
      <c r="AD63" s="11" t="str">
        <f t="shared" si="40"/>
        <v/>
      </c>
      <c r="AE63" s="11" t="str">
        <f t="shared" si="41"/>
        <v/>
      </c>
      <c r="AF63" s="11" t="str">
        <f t="shared" si="42"/>
        <v/>
      </c>
      <c r="AG63" s="11" t="str">
        <f t="shared" si="43"/>
        <v/>
      </c>
      <c r="AI63" s="41" t="str">
        <f t="shared" si="58"/>
        <v/>
      </c>
      <c r="AJ63" s="52"/>
      <c r="AK63" s="52"/>
      <c r="AL63" s="52"/>
      <c r="AM63" s="52"/>
      <c r="AN63" s="52"/>
      <c r="AO63" s="52"/>
      <c r="AP63" s="52"/>
      <c r="AQ63" s="52"/>
      <c r="AR63" s="52"/>
      <c r="AS63" s="42"/>
      <c r="AT63" s="123"/>
      <c r="AU63" s="42">
        <f t="shared" si="59"/>
        <v>0</v>
      </c>
      <c r="AV63" s="42">
        <f t="shared" si="60"/>
        <v>0</v>
      </c>
      <c r="AW63" s="42">
        <f t="shared" si="61"/>
        <v>0</v>
      </c>
      <c r="AX63" s="42">
        <f t="shared" si="62"/>
        <v>0</v>
      </c>
      <c r="AY63" s="42">
        <f t="shared" si="63"/>
        <v>0</v>
      </c>
      <c r="AZ63" s="42">
        <f t="shared" si="64"/>
        <v>0</v>
      </c>
      <c r="BA63" s="42">
        <f t="shared" si="65"/>
        <v>0</v>
      </c>
      <c r="BB63" s="42">
        <f t="shared" si="66"/>
        <v>0</v>
      </c>
      <c r="BC63" s="42">
        <f t="shared" si="67"/>
        <v>0</v>
      </c>
      <c r="BD63" s="42">
        <f t="shared" si="45"/>
        <v>0</v>
      </c>
      <c r="BE63" s="42" t="e">
        <f t="shared" si="68"/>
        <v>#DIV/0!</v>
      </c>
      <c r="BF63" s="42" t="e">
        <f t="shared" si="69"/>
        <v>#DIV/0!</v>
      </c>
      <c r="BG63" s="42" t="e">
        <f t="shared" si="70"/>
        <v>#DIV/0!</v>
      </c>
      <c r="BH63" s="42" t="e">
        <f t="shared" si="71"/>
        <v>#DIV/0!</v>
      </c>
      <c r="BI63" s="42" t="e">
        <f t="shared" si="72"/>
        <v>#DIV/0!</v>
      </c>
      <c r="BJ63" s="42" t="e">
        <f t="shared" si="73"/>
        <v>#DIV/0!</v>
      </c>
      <c r="BK63" s="42" t="e">
        <f t="shared" si="74"/>
        <v>#DIV/0!</v>
      </c>
      <c r="BL63" s="42" t="e">
        <f t="shared" si="75"/>
        <v>#DIV/0!</v>
      </c>
      <c r="BM63" s="42" t="e">
        <f t="shared" si="76"/>
        <v>#DIV/0!</v>
      </c>
      <c r="BN63" s="42"/>
      <c r="BO63" s="42">
        <f t="shared" si="77"/>
        <v>0</v>
      </c>
      <c r="BP63" s="42">
        <f t="shared" si="78"/>
        <v>0</v>
      </c>
      <c r="BQ63" s="42">
        <f t="shared" si="79"/>
        <v>0</v>
      </c>
      <c r="BR63" s="42">
        <f t="shared" si="80"/>
        <v>0</v>
      </c>
      <c r="BS63" s="42">
        <f t="shared" si="81"/>
        <v>0</v>
      </c>
      <c r="BT63" s="42">
        <f t="shared" si="82"/>
        <v>0</v>
      </c>
      <c r="BU63" s="42">
        <f t="shared" si="83"/>
        <v>0</v>
      </c>
      <c r="BV63" s="42">
        <f t="shared" si="84"/>
        <v>0</v>
      </c>
      <c r="BW63" s="42">
        <f t="shared" si="85"/>
        <v>0</v>
      </c>
      <c r="BX63" s="43">
        <f t="shared" si="47"/>
        <v>0</v>
      </c>
      <c r="BY63" s="42" t="str">
        <f t="shared" si="48"/>
        <v/>
      </c>
      <c r="BZ63" s="42" t="str">
        <f t="shared" si="49"/>
        <v/>
      </c>
      <c r="CA63" s="42" t="str">
        <f t="shared" si="50"/>
        <v/>
      </c>
      <c r="CB63" s="42" t="str">
        <f t="shared" si="51"/>
        <v/>
      </c>
      <c r="CC63" s="42" t="str">
        <f t="shared" si="52"/>
        <v/>
      </c>
      <c r="CD63" s="42" t="str">
        <f t="shared" si="53"/>
        <v/>
      </c>
      <c r="CE63" s="42" t="str">
        <f t="shared" si="54"/>
        <v/>
      </c>
      <c r="CF63" s="42" t="str">
        <f t="shared" si="55"/>
        <v/>
      </c>
      <c r="CG63" s="42" t="str">
        <f t="shared" si="56"/>
        <v/>
      </c>
      <c r="CH63" s="43">
        <f t="shared" si="57"/>
        <v>0</v>
      </c>
    </row>
    <row r="64" spans="2:86">
      <c r="B64" s="46"/>
      <c r="C64" s="50"/>
      <c r="D64" s="51"/>
      <c r="E64" s="51"/>
      <c r="F64" s="119" t="str">
        <f t="shared" si="31"/>
        <v/>
      </c>
      <c r="G64" s="47"/>
      <c r="H64" s="47"/>
      <c r="I64" s="47"/>
      <c r="J64" s="47"/>
      <c r="K64" s="47"/>
      <c r="L64" s="47"/>
      <c r="M64" s="47"/>
      <c r="N64" s="47"/>
      <c r="O64" s="47"/>
      <c r="P64" s="47"/>
      <c r="Q64" s="47"/>
      <c r="R64" s="47"/>
      <c r="V64" s="11" t="str">
        <f t="shared" si="32"/>
        <v/>
      </c>
      <c r="W64" s="11" t="str">
        <f t="shared" si="33"/>
        <v/>
      </c>
      <c r="X64" s="11" t="str">
        <f t="shared" si="34"/>
        <v/>
      </c>
      <c r="Y64" s="11" t="str">
        <f t="shared" si="35"/>
        <v/>
      </c>
      <c r="Z64" s="11" t="str">
        <f t="shared" si="36"/>
        <v/>
      </c>
      <c r="AA64" s="11" t="str">
        <f t="shared" si="37"/>
        <v/>
      </c>
      <c r="AB64" s="11" t="str">
        <f t="shared" si="38"/>
        <v/>
      </c>
      <c r="AC64" s="11" t="str">
        <f t="shared" si="39"/>
        <v/>
      </c>
      <c r="AD64" s="11" t="str">
        <f t="shared" si="40"/>
        <v/>
      </c>
      <c r="AE64" s="11" t="str">
        <f t="shared" si="41"/>
        <v/>
      </c>
      <c r="AF64" s="11" t="str">
        <f t="shared" si="42"/>
        <v/>
      </c>
      <c r="AG64" s="11" t="str">
        <f t="shared" si="43"/>
        <v/>
      </c>
      <c r="AI64" s="41" t="str">
        <f t="shared" si="58"/>
        <v/>
      </c>
      <c r="AJ64" s="52"/>
      <c r="AK64" s="52"/>
      <c r="AL64" s="52"/>
      <c r="AM64" s="52"/>
      <c r="AN64" s="52"/>
      <c r="AO64" s="52"/>
      <c r="AP64" s="52"/>
      <c r="AQ64" s="52"/>
      <c r="AR64" s="52"/>
      <c r="AS64" s="42"/>
      <c r="AT64" s="123"/>
      <c r="AU64" s="42">
        <f t="shared" si="59"/>
        <v>0</v>
      </c>
      <c r="AV64" s="42">
        <f t="shared" si="60"/>
        <v>0</v>
      </c>
      <c r="AW64" s="42">
        <f t="shared" si="61"/>
        <v>0</v>
      </c>
      <c r="AX64" s="42">
        <f t="shared" si="62"/>
        <v>0</v>
      </c>
      <c r="AY64" s="42">
        <f t="shared" si="63"/>
        <v>0</v>
      </c>
      <c r="AZ64" s="42">
        <f t="shared" si="64"/>
        <v>0</v>
      </c>
      <c r="BA64" s="42">
        <f t="shared" si="65"/>
        <v>0</v>
      </c>
      <c r="BB64" s="42">
        <f t="shared" si="66"/>
        <v>0</v>
      </c>
      <c r="BC64" s="42">
        <f t="shared" si="67"/>
        <v>0</v>
      </c>
      <c r="BD64" s="42">
        <f t="shared" si="45"/>
        <v>0</v>
      </c>
      <c r="BE64" s="42" t="e">
        <f t="shared" si="68"/>
        <v>#DIV/0!</v>
      </c>
      <c r="BF64" s="42" t="e">
        <f t="shared" si="69"/>
        <v>#DIV/0!</v>
      </c>
      <c r="BG64" s="42" t="e">
        <f t="shared" si="70"/>
        <v>#DIV/0!</v>
      </c>
      <c r="BH64" s="42" t="e">
        <f t="shared" si="71"/>
        <v>#DIV/0!</v>
      </c>
      <c r="BI64" s="42" t="e">
        <f t="shared" si="72"/>
        <v>#DIV/0!</v>
      </c>
      <c r="BJ64" s="42" t="e">
        <f t="shared" si="73"/>
        <v>#DIV/0!</v>
      </c>
      <c r="BK64" s="42" t="e">
        <f t="shared" si="74"/>
        <v>#DIV/0!</v>
      </c>
      <c r="BL64" s="42" t="e">
        <f t="shared" si="75"/>
        <v>#DIV/0!</v>
      </c>
      <c r="BM64" s="42" t="e">
        <f t="shared" si="76"/>
        <v>#DIV/0!</v>
      </c>
      <c r="BN64" s="42"/>
      <c r="BO64" s="42">
        <f t="shared" si="77"/>
        <v>0</v>
      </c>
      <c r="BP64" s="42">
        <f t="shared" si="78"/>
        <v>0</v>
      </c>
      <c r="BQ64" s="42">
        <f t="shared" si="79"/>
        <v>0</v>
      </c>
      <c r="BR64" s="42">
        <f t="shared" si="80"/>
        <v>0</v>
      </c>
      <c r="BS64" s="42">
        <f t="shared" si="81"/>
        <v>0</v>
      </c>
      <c r="BT64" s="42">
        <f t="shared" si="82"/>
        <v>0</v>
      </c>
      <c r="BU64" s="42">
        <f t="shared" si="83"/>
        <v>0</v>
      </c>
      <c r="BV64" s="42">
        <f t="shared" si="84"/>
        <v>0</v>
      </c>
      <c r="BW64" s="42">
        <f t="shared" si="85"/>
        <v>0</v>
      </c>
      <c r="BX64" s="43">
        <f t="shared" si="47"/>
        <v>0</v>
      </c>
      <c r="BY64" s="42" t="str">
        <f t="shared" si="48"/>
        <v/>
      </c>
      <c r="BZ64" s="42" t="str">
        <f t="shared" si="49"/>
        <v/>
      </c>
      <c r="CA64" s="42" t="str">
        <f t="shared" si="50"/>
        <v/>
      </c>
      <c r="CB64" s="42" t="str">
        <f t="shared" si="51"/>
        <v/>
      </c>
      <c r="CC64" s="42" t="str">
        <f t="shared" si="52"/>
        <v/>
      </c>
      <c r="CD64" s="42" t="str">
        <f t="shared" si="53"/>
        <v/>
      </c>
      <c r="CE64" s="42" t="str">
        <f t="shared" si="54"/>
        <v/>
      </c>
      <c r="CF64" s="42" t="str">
        <f t="shared" si="55"/>
        <v/>
      </c>
      <c r="CG64" s="42" t="str">
        <f t="shared" si="56"/>
        <v/>
      </c>
      <c r="CH64" s="43">
        <f t="shared" si="57"/>
        <v>0</v>
      </c>
    </row>
    <row r="65" spans="2:86">
      <c r="B65" s="46"/>
      <c r="C65" s="50"/>
      <c r="D65" s="51"/>
      <c r="E65" s="51"/>
      <c r="F65" s="119" t="str">
        <f t="shared" si="31"/>
        <v/>
      </c>
      <c r="G65" s="47"/>
      <c r="H65" s="47"/>
      <c r="I65" s="47"/>
      <c r="J65" s="47"/>
      <c r="K65" s="47"/>
      <c r="L65" s="47"/>
      <c r="M65" s="47"/>
      <c r="N65" s="47"/>
      <c r="O65" s="47"/>
      <c r="P65" s="47"/>
      <c r="Q65" s="47"/>
      <c r="R65" s="47"/>
      <c r="V65" s="11" t="str">
        <f t="shared" si="32"/>
        <v/>
      </c>
      <c r="W65" s="11" t="str">
        <f t="shared" si="33"/>
        <v/>
      </c>
      <c r="X65" s="11" t="str">
        <f t="shared" si="34"/>
        <v/>
      </c>
      <c r="Y65" s="11" t="str">
        <f t="shared" si="35"/>
        <v/>
      </c>
      <c r="Z65" s="11" t="str">
        <f t="shared" si="36"/>
        <v/>
      </c>
      <c r="AA65" s="11" t="str">
        <f t="shared" si="37"/>
        <v/>
      </c>
      <c r="AB65" s="11" t="str">
        <f t="shared" si="38"/>
        <v/>
      </c>
      <c r="AC65" s="11" t="str">
        <f t="shared" si="39"/>
        <v/>
      </c>
      <c r="AD65" s="11" t="str">
        <f t="shared" si="40"/>
        <v/>
      </c>
      <c r="AE65" s="11" t="str">
        <f t="shared" si="41"/>
        <v/>
      </c>
      <c r="AF65" s="11" t="str">
        <f t="shared" si="42"/>
        <v/>
      </c>
      <c r="AG65" s="11" t="str">
        <f t="shared" si="43"/>
        <v/>
      </c>
      <c r="AI65" s="41" t="str">
        <f t="shared" si="58"/>
        <v/>
      </c>
      <c r="AJ65" s="52"/>
      <c r="AK65" s="52"/>
      <c r="AL65" s="52"/>
      <c r="AM65" s="52"/>
      <c r="AN65" s="52"/>
      <c r="AO65" s="52"/>
      <c r="AP65" s="52"/>
      <c r="AQ65" s="52"/>
      <c r="AR65" s="52"/>
      <c r="AS65" s="42"/>
      <c r="AT65" s="123"/>
      <c r="AU65" s="42">
        <f t="shared" si="59"/>
        <v>0</v>
      </c>
      <c r="AV65" s="42">
        <f t="shared" si="60"/>
        <v>0</v>
      </c>
      <c r="AW65" s="42">
        <f t="shared" si="61"/>
        <v>0</v>
      </c>
      <c r="AX65" s="42">
        <f t="shared" si="62"/>
        <v>0</v>
      </c>
      <c r="AY65" s="42">
        <f t="shared" si="63"/>
        <v>0</v>
      </c>
      <c r="AZ65" s="42">
        <f t="shared" si="64"/>
        <v>0</v>
      </c>
      <c r="BA65" s="42">
        <f t="shared" si="65"/>
        <v>0</v>
      </c>
      <c r="BB65" s="42">
        <f t="shared" si="66"/>
        <v>0</v>
      </c>
      <c r="BC65" s="42">
        <f t="shared" si="67"/>
        <v>0</v>
      </c>
      <c r="BD65" s="42">
        <f t="shared" si="45"/>
        <v>0</v>
      </c>
      <c r="BE65" s="42" t="e">
        <f t="shared" si="68"/>
        <v>#DIV/0!</v>
      </c>
      <c r="BF65" s="42" t="e">
        <f t="shared" si="69"/>
        <v>#DIV/0!</v>
      </c>
      <c r="BG65" s="42" t="e">
        <f t="shared" si="70"/>
        <v>#DIV/0!</v>
      </c>
      <c r="BH65" s="42" t="e">
        <f t="shared" si="71"/>
        <v>#DIV/0!</v>
      </c>
      <c r="BI65" s="42" t="e">
        <f t="shared" si="72"/>
        <v>#DIV/0!</v>
      </c>
      <c r="BJ65" s="42" t="e">
        <f t="shared" si="73"/>
        <v>#DIV/0!</v>
      </c>
      <c r="BK65" s="42" t="e">
        <f t="shared" si="74"/>
        <v>#DIV/0!</v>
      </c>
      <c r="BL65" s="42" t="e">
        <f t="shared" si="75"/>
        <v>#DIV/0!</v>
      </c>
      <c r="BM65" s="42" t="e">
        <f t="shared" si="76"/>
        <v>#DIV/0!</v>
      </c>
      <c r="BN65" s="42"/>
      <c r="BO65" s="42">
        <f t="shared" si="77"/>
        <v>0</v>
      </c>
      <c r="BP65" s="42">
        <f t="shared" si="78"/>
        <v>0</v>
      </c>
      <c r="BQ65" s="42">
        <f t="shared" si="79"/>
        <v>0</v>
      </c>
      <c r="BR65" s="42">
        <f t="shared" si="80"/>
        <v>0</v>
      </c>
      <c r="BS65" s="42">
        <f t="shared" si="81"/>
        <v>0</v>
      </c>
      <c r="BT65" s="42">
        <f t="shared" si="82"/>
        <v>0</v>
      </c>
      <c r="BU65" s="42">
        <f t="shared" si="83"/>
        <v>0</v>
      </c>
      <c r="BV65" s="42">
        <f t="shared" si="84"/>
        <v>0</v>
      </c>
      <c r="BW65" s="42">
        <f t="shared" si="85"/>
        <v>0</v>
      </c>
      <c r="BX65" s="43">
        <f t="shared" si="47"/>
        <v>0</v>
      </c>
      <c r="BY65" s="42" t="str">
        <f t="shared" si="48"/>
        <v/>
      </c>
      <c r="BZ65" s="42" t="str">
        <f t="shared" si="49"/>
        <v/>
      </c>
      <c r="CA65" s="42" t="str">
        <f t="shared" si="50"/>
        <v/>
      </c>
      <c r="CB65" s="42" t="str">
        <f t="shared" si="51"/>
        <v/>
      </c>
      <c r="CC65" s="42" t="str">
        <f t="shared" si="52"/>
        <v/>
      </c>
      <c r="CD65" s="42" t="str">
        <f t="shared" si="53"/>
        <v/>
      </c>
      <c r="CE65" s="42" t="str">
        <f t="shared" si="54"/>
        <v/>
      </c>
      <c r="CF65" s="42" t="str">
        <f t="shared" si="55"/>
        <v/>
      </c>
      <c r="CG65" s="42" t="str">
        <f t="shared" si="56"/>
        <v/>
      </c>
      <c r="CH65" s="43">
        <f t="shared" si="57"/>
        <v>0</v>
      </c>
    </row>
    <row r="66" spans="2:86">
      <c r="B66" s="46"/>
      <c r="C66" s="50"/>
      <c r="D66" s="51"/>
      <c r="E66" s="51"/>
      <c r="F66" s="119" t="str">
        <f t="shared" si="31"/>
        <v/>
      </c>
      <c r="G66" s="47"/>
      <c r="H66" s="47"/>
      <c r="I66" s="47"/>
      <c r="J66" s="47"/>
      <c r="K66" s="47"/>
      <c r="L66" s="47"/>
      <c r="M66" s="47"/>
      <c r="N66" s="47"/>
      <c r="O66" s="47"/>
      <c r="P66" s="47"/>
      <c r="Q66" s="47"/>
      <c r="R66" s="47"/>
      <c r="V66" s="11" t="str">
        <f t="shared" si="32"/>
        <v/>
      </c>
      <c r="W66" s="11" t="str">
        <f t="shared" si="33"/>
        <v/>
      </c>
      <c r="X66" s="11" t="str">
        <f t="shared" si="34"/>
        <v/>
      </c>
      <c r="Y66" s="11" t="str">
        <f t="shared" si="35"/>
        <v/>
      </c>
      <c r="Z66" s="11" t="str">
        <f t="shared" si="36"/>
        <v/>
      </c>
      <c r="AA66" s="11" t="str">
        <f t="shared" si="37"/>
        <v/>
      </c>
      <c r="AB66" s="11" t="str">
        <f t="shared" si="38"/>
        <v/>
      </c>
      <c r="AC66" s="11" t="str">
        <f t="shared" si="39"/>
        <v/>
      </c>
      <c r="AD66" s="11" t="str">
        <f t="shared" si="40"/>
        <v/>
      </c>
      <c r="AE66" s="11" t="str">
        <f t="shared" si="41"/>
        <v/>
      </c>
      <c r="AF66" s="11" t="str">
        <f t="shared" si="42"/>
        <v/>
      </c>
      <c r="AG66" s="11" t="str">
        <f t="shared" si="43"/>
        <v/>
      </c>
      <c r="AI66" s="41" t="str">
        <f t="shared" si="58"/>
        <v/>
      </c>
      <c r="AJ66" s="52"/>
      <c r="AK66" s="52"/>
      <c r="AL66" s="52"/>
      <c r="AM66" s="52"/>
      <c r="AN66" s="52"/>
      <c r="AO66" s="52"/>
      <c r="AP66" s="52"/>
      <c r="AQ66" s="52"/>
      <c r="AR66" s="52"/>
      <c r="AS66" s="42"/>
      <c r="AT66" s="123"/>
      <c r="AU66" s="42">
        <f t="shared" si="59"/>
        <v>0</v>
      </c>
      <c r="AV66" s="42">
        <f t="shared" si="60"/>
        <v>0</v>
      </c>
      <c r="AW66" s="42">
        <f t="shared" si="61"/>
        <v>0</v>
      </c>
      <c r="AX66" s="42">
        <f t="shared" si="62"/>
        <v>0</v>
      </c>
      <c r="AY66" s="42">
        <f t="shared" si="63"/>
        <v>0</v>
      </c>
      <c r="AZ66" s="42">
        <f t="shared" si="64"/>
        <v>0</v>
      </c>
      <c r="BA66" s="42">
        <f t="shared" si="65"/>
        <v>0</v>
      </c>
      <c r="BB66" s="42">
        <f t="shared" si="66"/>
        <v>0</v>
      </c>
      <c r="BC66" s="42">
        <f t="shared" si="67"/>
        <v>0</v>
      </c>
      <c r="BD66" s="42">
        <f t="shared" si="45"/>
        <v>0</v>
      </c>
      <c r="BE66" s="42" t="e">
        <f t="shared" si="68"/>
        <v>#DIV/0!</v>
      </c>
      <c r="BF66" s="42" t="e">
        <f t="shared" si="69"/>
        <v>#DIV/0!</v>
      </c>
      <c r="BG66" s="42" t="e">
        <f t="shared" si="70"/>
        <v>#DIV/0!</v>
      </c>
      <c r="BH66" s="42" t="e">
        <f t="shared" si="71"/>
        <v>#DIV/0!</v>
      </c>
      <c r="BI66" s="42" t="e">
        <f t="shared" si="72"/>
        <v>#DIV/0!</v>
      </c>
      <c r="BJ66" s="42" t="e">
        <f t="shared" si="73"/>
        <v>#DIV/0!</v>
      </c>
      <c r="BK66" s="42" t="e">
        <f t="shared" si="74"/>
        <v>#DIV/0!</v>
      </c>
      <c r="BL66" s="42" t="e">
        <f t="shared" si="75"/>
        <v>#DIV/0!</v>
      </c>
      <c r="BM66" s="42" t="e">
        <f t="shared" si="76"/>
        <v>#DIV/0!</v>
      </c>
      <c r="BN66" s="42"/>
      <c r="BO66" s="42">
        <f t="shared" si="77"/>
        <v>0</v>
      </c>
      <c r="BP66" s="42">
        <f t="shared" si="78"/>
        <v>0</v>
      </c>
      <c r="BQ66" s="42">
        <f t="shared" si="79"/>
        <v>0</v>
      </c>
      <c r="BR66" s="42">
        <f t="shared" si="80"/>
        <v>0</v>
      </c>
      <c r="BS66" s="42">
        <f t="shared" si="81"/>
        <v>0</v>
      </c>
      <c r="BT66" s="42">
        <f t="shared" si="82"/>
        <v>0</v>
      </c>
      <c r="BU66" s="42">
        <f t="shared" si="83"/>
        <v>0</v>
      </c>
      <c r="BV66" s="42">
        <f t="shared" si="84"/>
        <v>0</v>
      </c>
      <c r="BW66" s="42">
        <f t="shared" si="85"/>
        <v>0</v>
      </c>
      <c r="BX66" s="43">
        <f t="shared" si="47"/>
        <v>0</v>
      </c>
      <c r="BY66" s="42" t="str">
        <f t="shared" si="48"/>
        <v/>
      </c>
      <c r="BZ66" s="42" t="str">
        <f t="shared" si="49"/>
        <v/>
      </c>
      <c r="CA66" s="42" t="str">
        <f t="shared" si="50"/>
        <v/>
      </c>
      <c r="CB66" s="42" t="str">
        <f t="shared" si="51"/>
        <v/>
      </c>
      <c r="CC66" s="42" t="str">
        <f t="shared" si="52"/>
        <v/>
      </c>
      <c r="CD66" s="42" t="str">
        <f t="shared" si="53"/>
        <v/>
      </c>
      <c r="CE66" s="42" t="str">
        <f t="shared" si="54"/>
        <v/>
      </c>
      <c r="CF66" s="42" t="str">
        <f t="shared" si="55"/>
        <v/>
      </c>
      <c r="CG66" s="42" t="str">
        <f t="shared" si="56"/>
        <v/>
      </c>
      <c r="CH66" s="43">
        <f t="shared" si="57"/>
        <v>0</v>
      </c>
    </row>
    <row r="67" spans="2:86">
      <c r="B67" s="46"/>
      <c r="C67" s="50"/>
      <c r="D67" s="51"/>
      <c r="E67" s="51"/>
      <c r="F67" s="119" t="str">
        <f t="shared" si="31"/>
        <v/>
      </c>
      <c r="G67" s="47"/>
      <c r="H67" s="47"/>
      <c r="I67" s="47"/>
      <c r="J67" s="47"/>
      <c r="K67" s="47"/>
      <c r="L67" s="47"/>
      <c r="M67" s="47"/>
      <c r="N67" s="47"/>
      <c r="O67" s="47"/>
      <c r="P67" s="47"/>
      <c r="Q67" s="47"/>
      <c r="R67" s="47"/>
      <c r="V67" s="11" t="str">
        <f t="shared" si="32"/>
        <v/>
      </c>
      <c r="W67" s="11" t="str">
        <f t="shared" si="33"/>
        <v/>
      </c>
      <c r="X67" s="11" t="str">
        <f t="shared" si="34"/>
        <v/>
      </c>
      <c r="Y67" s="11" t="str">
        <f t="shared" si="35"/>
        <v/>
      </c>
      <c r="Z67" s="11" t="str">
        <f t="shared" si="36"/>
        <v/>
      </c>
      <c r="AA67" s="11" t="str">
        <f t="shared" si="37"/>
        <v/>
      </c>
      <c r="AB67" s="11" t="str">
        <f t="shared" si="38"/>
        <v/>
      </c>
      <c r="AC67" s="11" t="str">
        <f t="shared" si="39"/>
        <v/>
      </c>
      <c r="AD67" s="11" t="str">
        <f t="shared" si="40"/>
        <v/>
      </c>
      <c r="AE67" s="11" t="str">
        <f t="shared" si="41"/>
        <v/>
      </c>
      <c r="AF67" s="11" t="str">
        <f t="shared" si="42"/>
        <v/>
      </c>
      <c r="AG67" s="11" t="str">
        <f t="shared" si="43"/>
        <v/>
      </c>
      <c r="AI67" s="41" t="str">
        <f t="shared" si="58"/>
        <v/>
      </c>
      <c r="AJ67" s="52"/>
      <c r="AK67" s="52"/>
      <c r="AL67" s="52"/>
      <c r="AM67" s="52"/>
      <c r="AN67" s="52"/>
      <c r="AO67" s="52"/>
      <c r="AP67" s="52"/>
      <c r="AQ67" s="52"/>
      <c r="AR67" s="52"/>
      <c r="AS67" s="42"/>
      <c r="AT67" s="123"/>
      <c r="AU67" s="42">
        <f t="shared" si="59"/>
        <v>0</v>
      </c>
      <c r="AV67" s="42">
        <f t="shared" si="60"/>
        <v>0</v>
      </c>
      <c r="AW67" s="42">
        <f t="shared" si="61"/>
        <v>0</v>
      </c>
      <c r="AX67" s="42">
        <f t="shared" si="62"/>
        <v>0</v>
      </c>
      <c r="AY67" s="42">
        <f t="shared" si="63"/>
        <v>0</v>
      </c>
      <c r="AZ67" s="42">
        <f t="shared" si="64"/>
        <v>0</v>
      </c>
      <c r="BA67" s="42">
        <f t="shared" si="65"/>
        <v>0</v>
      </c>
      <c r="BB67" s="42">
        <f t="shared" si="66"/>
        <v>0</v>
      </c>
      <c r="BC67" s="42">
        <f t="shared" si="67"/>
        <v>0</v>
      </c>
      <c r="BD67" s="42">
        <f t="shared" si="45"/>
        <v>0</v>
      </c>
      <c r="BE67" s="42" t="e">
        <f t="shared" si="68"/>
        <v>#DIV/0!</v>
      </c>
      <c r="BF67" s="42" t="e">
        <f t="shared" si="69"/>
        <v>#DIV/0!</v>
      </c>
      <c r="BG67" s="42" t="e">
        <f t="shared" si="70"/>
        <v>#DIV/0!</v>
      </c>
      <c r="BH67" s="42" t="e">
        <f t="shared" si="71"/>
        <v>#DIV/0!</v>
      </c>
      <c r="BI67" s="42" t="e">
        <f t="shared" si="72"/>
        <v>#DIV/0!</v>
      </c>
      <c r="BJ67" s="42" t="e">
        <f t="shared" si="73"/>
        <v>#DIV/0!</v>
      </c>
      <c r="BK67" s="42" t="e">
        <f t="shared" si="74"/>
        <v>#DIV/0!</v>
      </c>
      <c r="BL67" s="42" t="e">
        <f t="shared" si="75"/>
        <v>#DIV/0!</v>
      </c>
      <c r="BM67" s="42" t="e">
        <f t="shared" si="76"/>
        <v>#DIV/0!</v>
      </c>
      <c r="BN67" s="42"/>
      <c r="BO67" s="42">
        <f t="shared" si="77"/>
        <v>0</v>
      </c>
      <c r="BP67" s="42">
        <f t="shared" si="78"/>
        <v>0</v>
      </c>
      <c r="BQ67" s="42">
        <f t="shared" si="79"/>
        <v>0</v>
      </c>
      <c r="BR67" s="42">
        <f t="shared" si="80"/>
        <v>0</v>
      </c>
      <c r="BS67" s="42">
        <f t="shared" si="81"/>
        <v>0</v>
      </c>
      <c r="BT67" s="42">
        <f t="shared" si="82"/>
        <v>0</v>
      </c>
      <c r="BU67" s="42">
        <f t="shared" si="83"/>
        <v>0</v>
      </c>
      <c r="BV67" s="42">
        <f t="shared" si="84"/>
        <v>0</v>
      </c>
      <c r="BW67" s="42">
        <f t="shared" si="85"/>
        <v>0</v>
      </c>
      <c r="BX67" s="43">
        <f t="shared" si="47"/>
        <v>0</v>
      </c>
      <c r="BY67" s="42" t="str">
        <f t="shared" si="48"/>
        <v/>
      </c>
      <c r="BZ67" s="42" t="str">
        <f t="shared" si="49"/>
        <v/>
      </c>
      <c r="CA67" s="42" t="str">
        <f t="shared" si="50"/>
        <v/>
      </c>
      <c r="CB67" s="42" t="str">
        <f t="shared" si="51"/>
        <v/>
      </c>
      <c r="CC67" s="42" t="str">
        <f t="shared" si="52"/>
        <v/>
      </c>
      <c r="CD67" s="42" t="str">
        <f t="shared" si="53"/>
        <v/>
      </c>
      <c r="CE67" s="42" t="str">
        <f t="shared" si="54"/>
        <v/>
      </c>
      <c r="CF67" s="42" t="str">
        <f t="shared" si="55"/>
        <v/>
      </c>
      <c r="CG67" s="42" t="str">
        <f t="shared" si="56"/>
        <v/>
      </c>
      <c r="CH67" s="43">
        <f t="shared" si="57"/>
        <v>0</v>
      </c>
    </row>
    <row r="68" spans="2:86">
      <c r="B68" s="46"/>
      <c r="C68" s="50"/>
      <c r="D68" s="51"/>
      <c r="E68" s="51"/>
      <c r="F68" s="119" t="str">
        <f t="shared" si="31"/>
        <v/>
      </c>
      <c r="G68" s="47"/>
      <c r="H68" s="47"/>
      <c r="I68" s="47"/>
      <c r="J68" s="47"/>
      <c r="K68" s="47"/>
      <c r="L68" s="47"/>
      <c r="M68" s="47"/>
      <c r="N68" s="47"/>
      <c r="O68" s="47"/>
      <c r="P68" s="47"/>
      <c r="Q68" s="47"/>
      <c r="R68" s="47"/>
      <c r="V68" s="11" t="str">
        <f t="shared" si="32"/>
        <v/>
      </c>
      <c r="W68" s="11" t="str">
        <f t="shared" si="33"/>
        <v/>
      </c>
      <c r="X68" s="11" t="str">
        <f t="shared" si="34"/>
        <v/>
      </c>
      <c r="Y68" s="11" t="str">
        <f t="shared" si="35"/>
        <v/>
      </c>
      <c r="Z68" s="11" t="str">
        <f t="shared" si="36"/>
        <v/>
      </c>
      <c r="AA68" s="11" t="str">
        <f t="shared" si="37"/>
        <v/>
      </c>
      <c r="AB68" s="11" t="str">
        <f t="shared" si="38"/>
        <v/>
      </c>
      <c r="AC68" s="11" t="str">
        <f t="shared" si="39"/>
        <v/>
      </c>
      <c r="AD68" s="11" t="str">
        <f t="shared" si="40"/>
        <v/>
      </c>
      <c r="AE68" s="11" t="str">
        <f t="shared" si="41"/>
        <v/>
      </c>
      <c r="AF68" s="11" t="str">
        <f t="shared" si="42"/>
        <v/>
      </c>
      <c r="AG68" s="11" t="str">
        <f t="shared" si="43"/>
        <v/>
      </c>
      <c r="AI68" s="41" t="str">
        <f t="shared" si="58"/>
        <v/>
      </c>
      <c r="AJ68" s="52"/>
      <c r="AK68" s="52"/>
      <c r="AL68" s="52"/>
      <c r="AM68" s="52"/>
      <c r="AN68" s="52"/>
      <c r="AO68" s="52"/>
      <c r="AP68" s="52"/>
      <c r="AQ68" s="52"/>
      <c r="AR68" s="52"/>
      <c r="AS68" s="42"/>
      <c r="AT68" s="123"/>
      <c r="AU68" s="42">
        <f t="shared" si="59"/>
        <v>0</v>
      </c>
      <c r="AV68" s="42">
        <f t="shared" si="60"/>
        <v>0</v>
      </c>
      <c r="AW68" s="42">
        <f t="shared" si="61"/>
        <v>0</v>
      </c>
      <c r="AX68" s="42">
        <f t="shared" si="62"/>
        <v>0</v>
      </c>
      <c r="AY68" s="42">
        <f t="shared" si="63"/>
        <v>0</v>
      </c>
      <c r="AZ68" s="42">
        <f t="shared" si="64"/>
        <v>0</v>
      </c>
      <c r="BA68" s="42">
        <f t="shared" si="65"/>
        <v>0</v>
      </c>
      <c r="BB68" s="42">
        <f t="shared" si="66"/>
        <v>0</v>
      </c>
      <c r="BC68" s="42">
        <f t="shared" si="67"/>
        <v>0</v>
      </c>
      <c r="BD68" s="42">
        <f t="shared" si="45"/>
        <v>0</v>
      </c>
      <c r="BE68" s="42" t="e">
        <f t="shared" si="68"/>
        <v>#DIV/0!</v>
      </c>
      <c r="BF68" s="42" t="e">
        <f t="shared" si="69"/>
        <v>#DIV/0!</v>
      </c>
      <c r="BG68" s="42" t="e">
        <f t="shared" si="70"/>
        <v>#DIV/0!</v>
      </c>
      <c r="BH68" s="42" t="e">
        <f t="shared" si="71"/>
        <v>#DIV/0!</v>
      </c>
      <c r="BI68" s="42" t="e">
        <f t="shared" si="72"/>
        <v>#DIV/0!</v>
      </c>
      <c r="BJ68" s="42" t="e">
        <f t="shared" si="73"/>
        <v>#DIV/0!</v>
      </c>
      <c r="BK68" s="42" t="e">
        <f t="shared" si="74"/>
        <v>#DIV/0!</v>
      </c>
      <c r="BL68" s="42" t="e">
        <f t="shared" si="75"/>
        <v>#DIV/0!</v>
      </c>
      <c r="BM68" s="42" t="e">
        <f t="shared" si="76"/>
        <v>#DIV/0!</v>
      </c>
      <c r="BN68" s="42"/>
      <c r="BO68" s="42">
        <f t="shared" si="77"/>
        <v>0</v>
      </c>
      <c r="BP68" s="42">
        <f t="shared" si="78"/>
        <v>0</v>
      </c>
      <c r="BQ68" s="42">
        <f t="shared" si="79"/>
        <v>0</v>
      </c>
      <c r="BR68" s="42">
        <f t="shared" si="80"/>
        <v>0</v>
      </c>
      <c r="BS68" s="42">
        <f t="shared" si="81"/>
        <v>0</v>
      </c>
      <c r="BT68" s="42">
        <f t="shared" si="82"/>
        <v>0</v>
      </c>
      <c r="BU68" s="42">
        <f t="shared" si="83"/>
        <v>0</v>
      </c>
      <c r="BV68" s="42">
        <f t="shared" si="84"/>
        <v>0</v>
      </c>
      <c r="BW68" s="42">
        <f t="shared" si="85"/>
        <v>0</v>
      </c>
      <c r="BX68" s="43">
        <f t="shared" si="47"/>
        <v>0</v>
      </c>
      <c r="BY68" s="42" t="str">
        <f t="shared" si="48"/>
        <v/>
      </c>
      <c r="BZ68" s="42" t="str">
        <f t="shared" si="49"/>
        <v/>
      </c>
      <c r="CA68" s="42" t="str">
        <f t="shared" si="50"/>
        <v/>
      </c>
      <c r="CB68" s="42" t="str">
        <f t="shared" si="51"/>
        <v/>
      </c>
      <c r="CC68" s="42" t="str">
        <f t="shared" si="52"/>
        <v/>
      </c>
      <c r="CD68" s="42" t="str">
        <f t="shared" si="53"/>
        <v/>
      </c>
      <c r="CE68" s="42" t="str">
        <f t="shared" si="54"/>
        <v/>
      </c>
      <c r="CF68" s="42" t="str">
        <f t="shared" si="55"/>
        <v/>
      </c>
      <c r="CG68" s="42" t="str">
        <f t="shared" si="56"/>
        <v/>
      </c>
      <c r="CH68" s="43">
        <f t="shared" si="57"/>
        <v>0</v>
      </c>
    </row>
    <row r="69" spans="2:86">
      <c r="B69" s="46"/>
      <c r="C69" s="50"/>
      <c r="D69" s="51"/>
      <c r="E69" s="51"/>
      <c r="F69" s="119" t="str">
        <f t="shared" si="31"/>
        <v/>
      </c>
      <c r="G69" s="47"/>
      <c r="H69" s="47"/>
      <c r="I69" s="47"/>
      <c r="J69" s="47"/>
      <c r="K69" s="47"/>
      <c r="L69" s="47"/>
      <c r="M69" s="47"/>
      <c r="N69" s="47"/>
      <c r="O69" s="47"/>
      <c r="P69" s="47"/>
      <c r="Q69" s="47"/>
      <c r="R69" s="47"/>
      <c r="V69" s="11" t="str">
        <f t="shared" si="32"/>
        <v/>
      </c>
      <c r="W69" s="11" t="str">
        <f t="shared" si="33"/>
        <v/>
      </c>
      <c r="X69" s="11" t="str">
        <f t="shared" si="34"/>
        <v/>
      </c>
      <c r="Y69" s="11" t="str">
        <f t="shared" si="35"/>
        <v/>
      </c>
      <c r="Z69" s="11" t="str">
        <f t="shared" si="36"/>
        <v/>
      </c>
      <c r="AA69" s="11" t="str">
        <f t="shared" si="37"/>
        <v/>
      </c>
      <c r="AB69" s="11" t="str">
        <f t="shared" si="38"/>
        <v/>
      </c>
      <c r="AC69" s="11" t="str">
        <f t="shared" si="39"/>
        <v/>
      </c>
      <c r="AD69" s="11" t="str">
        <f t="shared" si="40"/>
        <v/>
      </c>
      <c r="AE69" s="11" t="str">
        <f t="shared" si="41"/>
        <v/>
      </c>
      <c r="AF69" s="11" t="str">
        <f t="shared" si="42"/>
        <v/>
      </c>
      <c r="AG69" s="11" t="str">
        <f t="shared" si="43"/>
        <v/>
      </c>
      <c r="AI69" s="41" t="str">
        <f t="shared" ref="AI69:AI104" si="86">IF(B69="","",B69)</f>
        <v/>
      </c>
      <c r="AJ69" s="52"/>
      <c r="AK69" s="52"/>
      <c r="AL69" s="52"/>
      <c r="AM69" s="52"/>
      <c r="AN69" s="52"/>
      <c r="AO69" s="52"/>
      <c r="AP69" s="52"/>
      <c r="AQ69" s="52"/>
      <c r="AR69" s="52"/>
      <c r="AS69" s="42"/>
      <c r="AT69" s="123"/>
      <c r="AU69" s="42">
        <f t="shared" ref="AU69:AU105" si="87">IFERROR(IF(AJ69&gt;0,AJ69,(1-$AS69)*(GroceryGross/(IF($AJ69&gt;0,0,GroceryGross)+IF($AK69&gt;0,0,ProduceGross)+IF($AL69&gt;0,0,MeatGross)+IF($AM69&gt;0,0,DairyGross)+IF($AN69&gt;0,0,BakeryGross)+IF($AO69&gt;0,0,DeliGross)+IF($AP69&gt;0,0,PersonalGross)+IF($AQ69&gt;0,0,NonGroceryGross)+IF($AR69&gt;0,0,SpareGross)))),0)</f>
        <v>0</v>
      </c>
      <c r="AV69" s="42">
        <f t="shared" ref="AV69:AV105" si="88">IFERROR(IF(AK69&gt;0,AK69,(1-$AS69)*(ProduceGross/(IF($AJ69&gt;0,0,GroceryGross)+IF($AK69&gt;0,0,ProduceGross)+IF($AL69&gt;0,0,MeatGross)+IF($AM69&gt;0,0,DairyGross)+IF($AN69&gt;0,0,BakeryGross)+IF($AO69&gt;0,0,DeliGross)+IF($AP69&gt;0,0,PersonalGross)+IF($AQ69&gt;0,0,NonGroceryGross)+IF($AR69&gt;0,0,SpareGross)))),0)</f>
        <v>0</v>
      </c>
      <c r="AW69" s="42">
        <f t="shared" ref="AW69:AW105" si="89">IFERROR(IF(AL69&gt;0,AL69,(1-$AS69)*(MeatGross/(IF($AJ69&gt;0,0,GroceryGross)+IF($AK69&gt;0,0,ProduceGross)+IF($AL69&gt;0,0,MeatGross)+IF($AM69&gt;0,0,DairyGross)+IF($AN69&gt;0,0,BakeryGross)+IF($AO69&gt;0,0,DeliGross)+IF($AP69&gt;0,0,PersonalGross)+IF($AQ69&gt;0,0,NonGroceryGross)+IF($AR69&gt;0,0,SpareGross)))),0)</f>
        <v>0</v>
      </c>
      <c r="AX69" s="42">
        <f t="shared" ref="AX69:AX105" si="90">IFERROR(IF(AM69&gt;0,AM69,(1-$AS69)*(DairyGross/(IF($AJ69&gt;0,0,GroceryGross)+IF($AK69&gt;0,0,ProduceGross)+IF($AL69&gt;0,0,MeatGross)+IF($AM69&gt;0,0,DairyGross)+IF($AN69&gt;0,0,BakeryGross)+IF($AO69&gt;0,0,DeliGross)+IF($AP69&gt;0,0,PersonalGross)+IF($AQ69&gt;0,0,NonGroceryGross)+IF($AR69&gt;0,0,SpareGross)))),0)</f>
        <v>0</v>
      </c>
      <c r="AY69" s="42">
        <f t="shared" ref="AY69:AY105" si="91">IFERROR(IF(AN69&gt;0,AN69,(1-$AS69)*(BakeryGross/(IF($AJ69&gt;0,0,GroceryGross)+IF($AK69&gt;0,0,ProduceGross)+IF($AL69&gt;0,0,MeatGross)+IF($AM69&gt;0,0,DairyGross)+IF($AN69&gt;0,0,BakeryGross)+IF($AO69&gt;0,0,DeliGross)+IF($AP69&gt;0,0,PersonalGross)+IF($AQ69&gt;0,0,NonGroceryGross)+IF($AR69&gt;0,0,SpareGross)))),0)</f>
        <v>0</v>
      </c>
      <c r="AZ69" s="42">
        <f t="shared" ref="AZ69:AZ105" si="92">IFERROR(IF(AO69&gt;0,AO69,(1-$AS69)*(DeliGross/(IF($AJ69&gt;0,0,GroceryGross)+IF($AK69&gt;0,0,ProduceGross)+IF($AL69&gt;0,0,MeatGross)+IF($AM69&gt;0,0,DairyGross)+IF($AN69&gt;0,0,BakeryGross)+IF($AO69&gt;0,0,DeliGross)+IF($AP69&gt;0,0,PersonalGross)+IF($AQ69&gt;0,0,NonGroceryGross)+IF($AR69&gt;0,0,SpareGross)))),0)</f>
        <v>0</v>
      </c>
      <c r="BA69" s="42">
        <f t="shared" ref="BA69:BA105" si="93">IFERROR(IF(AP69&gt;0,AP69,(1-$AS69)*(PersonalGross/(IF($AJ69&gt;0,0,GroceryGross)+IF($AK69&gt;0,0,ProduceGross)+IF($AL69&gt;0,0,MeatGross)+IF($AM69&gt;0,0,DairyGross)+IF($AN69&gt;0,0,BakeryGross)+IF($AO69&gt;0,0,DeliGross)+IF($AP69&gt;0,0,PersonalGross)+IF($AQ69&gt;0,0,NonGroceryGross)+IF($AR69&gt;0,0,SpareGross)))),0)</f>
        <v>0</v>
      </c>
      <c r="BB69" s="42">
        <f t="shared" ref="BB69:BB105" si="94">IFERROR(IF(AQ69&gt;0,AQ69,(1-$AS69)*(NonGroceryGross/(IF($AJ69&gt;0,0,GroceryGross)+IF($AK69&gt;0,0,ProduceGross)+IF($AL69&gt;0,0,MeatGross)+IF($AM69&gt;0,0,DairyGross)+IF($AN69&gt;0,0,BakeryGross)+IF($AO69&gt;0,0,DeliGross)+IF($AP69&gt;0,0,PersonalGross)+IF($AQ69&gt;0,0,NonGroceryGross)+IF($AR69&gt;0,0,SpareGross)))),0)</f>
        <v>0</v>
      </c>
      <c r="BC69" s="42">
        <f t="shared" ref="BC69:BC105" si="95">IFERROR(IF(AR69&gt;0,AR69,(1-$AS69)*(SpareGross/(IF($AJ69&gt;0,0,GroceryGross)+IF($AK69&gt;0,0,ProduceGross)+IF($AL69&gt;0,0,MeatGross)+IF($AM69&gt;0,0,DairyGross)+IF($AN69&gt;0,0,BakeryGross)+IF($AO69&gt;0,0,DeliGross)+IF($AP69&gt;0,0,PersonalGross)+IF($AQ69&gt;0,0,NonGroceryGross)+IF($AR69&gt;0,0,SpareGross)))),0)</f>
        <v>0</v>
      </c>
      <c r="BD69" s="42">
        <f t="shared" si="45"/>
        <v>0</v>
      </c>
      <c r="BE69" s="42" t="e">
        <f t="shared" ref="BE69:BE104" si="96">IF(AJ69&gt;0,AJ69,(1-$AS69)*(GroceryArea/(IF($AJ69&gt;0,0,GroceryArea)+IF($AK69&gt;0,0,ProduceArea)+IF($AL69&gt;0,0,MeatArea)+IF($AM69&gt;0,0,DairyArea)+IF($AN69&gt;0,0,BakeryArea)+IF($AO69&gt;0,0,DeliArea)+IF($AP69&gt;0,0,PersonalArea)+IF($AQ69&gt;0,0,NonGroceryArea)+IF($AR69&gt;0,0,SpareArea))))</f>
        <v>#DIV/0!</v>
      </c>
      <c r="BF69" s="42" t="e">
        <f t="shared" ref="BF69:BF104" si="97">IF(AK69&gt;0,AK69,(1-$AS69)*(ProduceArea/(IF($AJ69&gt;0,0,GroceryArea)+IF($AK69&gt;0,0,ProduceArea)+IF($AL69&gt;0,0,MeatArea)+IF($AM69&gt;0,0,DairyArea)+IF($AN69&gt;0,0,BakeryArea)+IF($AO69&gt;0,0,DeliArea)+IF($AP69&gt;0,0,PersonalArea)+IF($AQ69&gt;0,0,NonGroceryArea)+IF($AR69&gt;0,0,SpareArea))))</f>
        <v>#DIV/0!</v>
      </c>
      <c r="BG69" s="42" t="e">
        <f t="shared" ref="BG69:BG104" si="98">IF(AL69&gt;0,AL69,(1-$AS69)*(MeatArea/(IF($AJ69&gt;0,0,GroceryArea)+IF($AK69&gt;0,0,ProduceArea)+IF($AL69&gt;0,0,MeatArea)+IF($AM69&gt;0,0,DairyArea)+IF($AN69&gt;0,0,BakeryArea)+IF($AO69&gt;0,0,DeliArea)+IF($AP69&gt;0,0,PersonalArea)+IF($AQ69&gt;0,0,NonGroceryArea)+IF($AR69&gt;0,0,SpareArea))))</f>
        <v>#DIV/0!</v>
      </c>
      <c r="BH69" s="42" t="e">
        <f t="shared" ref="BH69:BH104" si="99">IF(AM69&gt;0,AM69,(1-$AS69)*(DairyArea/(IF($AJ69&gt;0,0,GroceryArea)+IF($AK69&gt;0,0,ProduceArea)+IF($AL69&gt;0,0,MeatArea)+IF($AM69&gt;0,0,DairyArea)+IF($AN69&gt;0,0,BakeryArea)+IF($AO69&gt;0,0,DeliArea)+IF($AP69&gt;0,0,PersonalArea)+IF($AQ69&gt;0,0,NonGroceryArea)+IF($AR69&gt;0,0,SpareArea))))</f>
        <v>#DIV/0!</v>
      </c>
      <c r="BI69" s="42" t="e">
        <f t="shared" ref="BI69:BI104" si="100">IF(AN69&gt;0,AN69,(1-$AS69)*(BakeryArea/(IF($AJ69&gt;0,0,GroceryArea)+IF($AK69&gt;0,0,ProduceArea)+IF($AL69&gt;0,0,MeatArea)+IF($AM69&gt;0,0,DairyArea)+IF($AN69&gt;0,0,BakeryArea)+IF($AO69&gt;0,0,DeliArea)+IF($AP69&gt;0,0,PersonalArea)+IF($AQ69&gt;0,0,NonGroceryArea)+IF($AR69&gt;0,0,SpareArea))))</f>
        <v>#DIV/0!</v>
      </c>
      <c r="BJ69" s="42" t="e">
        <f t="shared" ref="BJ69:BJ104" si="101">IF(AO69&gt;0,AO69,(1-$AS69)*(DeliArea/(IF($AJ69&gt;0,0,GroceryArea)+IF($AK69&gt;0,0,ProduceArea)+IF($AL69&gt;0,0,MeatArea)+IF($AM69&gt;0,0,DairyArea)+IF($AN69&gt;0,0,BakeryArea)+IF($AO69&gt;0,0,DeliArea)+IF($AP69&gt;0,0,PersonalArea)+IF($AQ69&gt;0,0,NonGroceryArea)+IF($AR69&gt;0,0,SpareArea))))</f>
        <v>#DIV/0!</v>
      </c>
      <c r="BK69" s="42" t="e">
        <f t="shared" ref="BK69:BK104" si="102">IF(AP69&gt;0,AP69,(1-$AS69)*(PersonalArea/(IF($AJ69&gt;0,0,GroceryArea)+IF($AK69&gt;0,0,ProduceArea)+IF($AL69&gt;0,0,MeatArea)+IF($AM69&gt;0,0,DairyArea)+IF($AN69&gt;0,0,BakeryArea)+IF($AO69&gt;0,0,DeliArea)+IF($AP69&gt;0,0,PersonalArea)+IF($AQ69&gt;0,0,NonGroceryArea)+IF($AR69&gt;0,0,SpareArea))))</f>
        <v>#DIV/0!</v>
      </c>
      <c r="BL69" s="42" t="e">
        <f t="shared" ref="BL69:BL104" si="103">IF(AQ69&gt;0,AQ69,(1-$AS69)*(NonGroceryArea/(IF($AJ69&gt;0,0,GroceryArea)+IF($AK69&gt;0,0,ProduceArea)+IF($AL69&gt;0,0,MeatArea)+IF($AM69&gt;0,0,DairyArea)+IF($AN69&gt;0,0,BakeryArea)+IF($AO69&gt;0,0,DeliArea)+IF($AP69&gt;0,0,PersonalArea)+IF($AQ69&gt;0,0,NonGroceryArea)+IF($AR69&gt;0,0,SpareArea))))</f>
        <v>#DIV/0!</v>
      </c>
      <c r="BM69" s="42" t="e">
        <f t="shared" ref="BM69:BM104" si="104">IF(AR69&gt;0,AR69,(1-$AS69)*(SpareArea/(IF($AJ69&gt;0,0,GroceryArea)+IF($AK69&gt;0,0,ProduceArea)+IF($AL69&gt;0,0,MeatArea)+IF($AM69&gt;0,0,DairyArea)+IF($AN69&gt;0,0,BakeryArea)+IF($AO69&gt;0,0,DeliArea)+IF($AP69&gt;0,0,PersonalArea)+IF($AQ69&gt;0,0,NonGroceryArea)+IF($AR69&gt;0,0,SpareArea))))</f>
        <v>#DIV/0!</v>
      </c>
      <c r="BN69" s="42"/>
      <c r="BO69" s="42">
        <f t="shared" ref="BO69:BO104" si="105">IF(ActiveSegments=0,0,IF(AJ69&gt;0,AJ69,(1-$AS69)*GroceryCount/(ActiveSegments-(COUNTIF($AJ69:$AR69,"&gt;0")))))</f>
        <v>0</v>
      </c>
      <c r="BP69" s="42">
        <f t="shared" ref="BP69:BP104" si="106">IF(ActiveSegments=0,0,IF(AK69&gt;0,AK69,(1-$AS69)*ProduceCount/(ActiveSegments-(COUNTIF($AJ69:$AR69,"&gt;0")))))</f>
        <v>0</v>
      </c>
      <c r="BQ69" s="42">
        <f t="shared" ref="BQ69:BQ104" si="107">IF(ActiveSegments=0,0,IF(AL69&gt;0,AL69,(1-$AS69)*MeatCount/(ActiveSegments-(COUNTIF($AJ69:$AR69,"&gt;0")))))</f>
        <v>0</v>
      </c>
      <c r="BR69" s="42">
        <f t="shared" ref="BR69:BR104" si="108">IF(ActiveSegments=0,0,IF(AM69&gt;0,AM69,(1-$AS69)*DairyCount/(ActiveSegments-(COUNTIF($AJ69:$AR69,"&gt;0")))))</f>
        <v>0</v>
      </c>
      <c r="BS69" s="42">
        <f t="shared" ref="BS69:BS104" si="109">IF(ActiveSegments=0,0,IF(AN69&gt;0,AN69,(1-$AS69)*BakeryCount/(ActiveSegments-(COUNTIF($AJ69:$AR69,"&gt;0")))))</f>
        <v>0</v>
      </c>
      <c r="BT69" s="42">
        <f t="shared" ref="BT69:BT104" si="110">IF(ActiveSegments=0,0,IF(AO69&gt;0,AO69,(1-$AS69)*DeliCount/(ActiveSegments-(COUNTIF($AJ69:$AR69,"&gt;0")))))</f>
        <v>0</v>
      </c>
      <c r="BU69" s="42">
        <f t="shared" ref="BU69:BU104" si="111">IF(ActiveSegments=0,0,IF(AP69&gt;0,AP69,(1-$AS69)*PersonalCount/(ActiveSegments-(COUNTIF($AJ69:$AR69,"&gt;0")))))</f>
        <v>0</v>
      </c>
      <c r="BV69" s="42">
        <f t="shared" ref="BV69:BV104" si="112">IF(ActiveSegments=0,0,IF(AQ69&gt;0,AQ69,(1-$AS69)*NonGroceryCount/(ActiveSegments-(COUNTIF($AJ69:$AR69,"&gt;0")))))</f>
        <v>0</v>
      </c>
      <c r="BW69" s="42">
        <f t="shared" ref="BW69:BW104" si="113">IF(ActiveSegments=0,0,IF(AR69&gt;0,AR69,(1-$AS69)*SpareCount/(ActiveSegments-(COUNTIF($AJ69:$AR69,"&gt;0")))))</f>
        <v>0</v>
      </c>
      <c r="BX69" s="43">
        <f t="shared" si="47"/>
        <v>0</v>
      </c>
      <c r="BY69" s="42" t="str">
        <f t="shared" si="48"/>
        <v/>
      </c>
      <c r="BZ69" s="42" t="str">
        <f t="shared" si="49"/>
        <v/>
      </c>
      <c r="CA69" s="42" t="str">
        <f t="shared" si="50"/>
        <v/>
      </c>
      <c r="CB69" s="42" t="str">
        <f t="shared" si="51"/>
        <v/>
      </c>
      <c r="CC69" s="42" t="str">
        <f t="shared" si="52"/>
        <v/>
      </c>
      <c r="CD69" s="42" t="str">
        <f t="shared" si="53"/>
        <v/>
      </c>
      <c r="CE69" s="42" t="str">
        <f t="shared" si="54"/>
        <v/>
      </c>
      <c r="CF69" s="42" t="str">
        <f t="shared" si="55"/>
        <v/>
      </c>
      <c r="CG69" s="42" t="str">
        <f t="shared" si="56"/>
        <v/>
      </c>
      <c r="CH69" s="43">
        <f t="shared" si="57"/>
        <v>0</v>
      </c>
    </row>
    <row r="70" spans="2:86">
      <c r="B70" s="46"/>
      <c r="C70" s="50"/>
      <c r="D70" s="51"/>
      <c r="E70" s="51"/>
      <c r="F70" s="119" t="str">
        <f t="shared" ref="F70:F105" si="114">IF(C70=0,"",C70*IF(D70="Annual",1/12,IF(D70="Hourly",173.33,IF(D70="Weekly",52/12,1))))</f>
        <v/>
      </c>
      <c r="G70" s="47"/>
      <c r="H70" s="47"/>
      <c r="I70" s="47"/>
      <c r="J70" s="47"/>
      <c r="K70" s="47"/>
      <c r="L70" s="47"/>
      <c r="M70" s="47"/>
      <c r="N70" s="47"/>
      <c r="O70" s="47"/>
      <c r="P70" s="47"/>
      <c r="Q70" s="47"/>
      <c r="R70" s="47"/>
      <c r="V70" s="11" t="str">
        <f t="shared" ref="V70:V105" si="115">IF(G70="",$F70,$F70*G70)</f>
        <v/>
      </c>
      <c r="W70" s="11" t="str">
        <f t="shared" ref="W70:W105" si="116">IF(H70="",$F70,$F70*H70)</f>
        <v/>
      </c>
      <c r="X70" s="11" t="str">
        <f t="shared" ref="X70:X105" si="117">IF(I70="",$F70,$F70*I70)</f>
        <v/>
      </c>
      <c r="Y70" s="11" t="str">
        <f t="shared" ref="Y70:Y105" si="118">IF(J70="",$F70,$F70*J70)</f>
        <v/>
      </c>
      <c r="Z70" s="11" t="str">
        <f t="shared" ref="Z70:Z105" si="119">IF(K70="",$F70,$F70*K70)</f>
        <v/>
      </c>
      <c r="AA70" s="11" t="str">
        <f t="shared" ref="AA70:AA105" si="120">IF(L70="",$F70,$F70*L70)</f>
        <v/>
      </c>
      <c r="AB70" s="11" t="str">
        <f t="shared" ref="AB70:AB105" si="121">IF(M70="",$F70,$F70*M70)</f>
        <v/>
      </c>
      <c r="AC70" s="11" t="str">
        <f t="shared" ref="AC70:AC105" si="122">IF(N70="",$F70,$F70*N70)</f>
        <v/>
      </c>
      <c r="AD70" s="11" t="str">
        <f t="shared" ref="AD70:AD105" si="123">IF(O70="",$F70,$F70*O70)</f>
        <v/>
      </c>
      <c r="AE70" s="11" t="str">
        <f t="shared" ref="AE70:AE105" si="124">IF(P70="",$F70,$F70*P70)</f>
        <v/>
      </c>
      <c r="AF70" s="11" t="str">
        <f t="shared" ref="AF70:AF105" si="125">IF(Q70="",$F70,$F70*Q70)</f>
        <v/>
      </c>
      <c r="AG70" s="11" t="str">
        <f t="shared" ref="AG70:AG105" si="126">IF(R70="",$F70,$F70*R70)</f>
        <v/>
      </c>
      <c r="AI70" s="41" t="str">
        <f t="shared" si="86"/>
        <v/>
      </c>
      <c r="AJ70" s="52"/>
      <c r="AK70" s="52"/>
      <c r="AL70" s="52"/>
      <c r="AM70" s="52"/>
      <c r="AN70" s="52"/>
      <c r="AO70" s="52"/>
      <c r="AP70" s="52"/>
      <c r="AQ70" s="52"/>
      <c r="AR70" s="52"/>
      <c r="AS70" s="42"/>
      <c r="AT70" s="123"/>
      <c r="AU70" s="42">
        <f t="shared" si="87"/>
        <v>0</v>
      </c>
      <c r="AV70" s="42">
        <f t="shared" si="88"/>
        <v>0</v>
      </c>
      <c r="AW70" s="42">
        <f t="shared" si="89"/>
        <v>0</v>
      </c>
      <c r="AX70" s="42">
        <f t="shared" si="90"/>
        <v>0</v>
      </c>
      <c r="AY70" s="42">
        <f t="shared" si="91"/>
        <v>0</v>
      </c>
      <c r="AZ70" s="42">
        <f t="shared" si="92"/>
        <v>0</v>
      </c>
      <c r="BA70" s="42">
        <f t="shared" si="93"/>
        <v>0</v>
      </c>
      <c r="BB70" s="42">
        <f t="shared" si="94"/>
        <v>0</v>
      </c>
      <c r="BC70" s="42">
        <f t="shared" si="95"/>
        <v>0</v>
      </c>
      <c r="BD70" s="42">
        <f t="shared" ref="BD70:BD105" si="127">SUM(AU70:BC70)</f>
        <v>0</v>
      </c>
      <c r="BE70" s="42" t="e">
        <f t="shared" si="96"/>
        <v>#DIV/0!</v>
      </c>
      <c r="BF70" s="42" t="e">
        <f t="shared" si="97"/>
        <v>#DIV/0!</v>
      </c>
      <c r="BG70" s="42" t="e">
        <f t="shared" si="98"/>
        <v>#DIV/0!</v>
      </c>
      <c r="BH70" s="42" t="e">
        <f t="shared" si="99"/>
        <v>#DIV/0!</v>
      </c>
      <c r="BI70" s="42" t="e">
        <f t="shared" si="100"/>
        <v>#DIV/0!</v>
      </c>
      <c r="BJ70" s="42" t="e">
        <f t="shared" si="101"/>
        <v>#DIV/0!</v>
      </c>
      <c r="BK70" s="42" t="e">
        <f t="shared" si="102"/>
        <v>#DIV/0!</v>
      </c>
      <c r="BL70" s="42" t="e">
        <f t="shared" si="103"/>
        <v>#DIV/0!</v>
      </c>
      <c r="BM70" s="42" t="e">
        <f t="shared" si="104"/>
        <v>#DIV/0!</v>
      </c>
      <c r="BN70" s="42"/>
      <c r="BO70" s="42">
        <f t="shared" si="105"/>
        <v>0</v>
      </c>
      <c r="BP70" s="42">
        <f t="shared" si="106"/>
        <v>0</v>
      </c>
      <c r="BQ70" s="42">
        <f t="shared" si="107"/>
        <v>0</v>
      </c>
      <c r="BR70" s="42">
        <f t="shared" si="108"/>
        <v>0</v>
      </c>
      <c r="BS70" s="42">
        <f t="shared" si="109"/>
        <v>0</v>
      </c>
      <c r="BT70" s="42">
        <f t="shared" si="110"/>
        <v>0</v>
      </c>
      <c r="BU70" s="42">
        <f t="shared" si="111"/>
        <v>0</v>
      </c>
      <c r="BV70" s="42">
        <f t="shared" si="112"/>
        <v>0</v>
      </c>
      <c r="BW70" s="42">
        <f t="shared" si="113"/>
        <v>0</v>
      </c>
      <c r="BX70" s="43">
        <f t="shared" ref="BX70:BX104" si="128">SUM(BO70:BW70)</f>
        <v>0</v>
      </c>
      <c r="BY70" s="42" t="str">
        <f t="shared" ref="BY70:BY105" si="129">IF($E70="Gross Revenue",AU70,IF($E70="Area",BE70,IF($E70="Equally",BO70,"")))</f>
        <v/>
      </c>
      <c r="BZ70" s="42" t="str">
        <f t="shared" ref="BZ70:BZ105" si="130">IF($E70="Gross Revenue",AV70,IF($E70="Area",BF70,IF($E70="Equally",BP70,"")))</f>
        <v/>
      </c>
      <c r="CA70" s="42" t="str">
        <f t="shared" ref="CA70:CA105" si="131">IF($E70="Gross Revenue",AW70,IF($E70="Area",BG70,IF($E70="Equally",BQ70,"")))</f>
        <v/>
      </c>
      <c r="CB70" s="42" t="str">
        <f t="shared" ref="CB70:CB105" si="132">IF($E70="Gross Revenue",AX70,IF($E70="Area",BH70,IF($E70="Equally",BR70,"")))</f>
        <v/>
      </c>
      <c r="CC70" s="42" t="str">
        <f t="shared" ref="CC70:CC105" si="133">IF($E70="Gross Revenue",AY70,IF($E70="Area",BI70,IF($E70="Equally",BS70,"")))</f>
        <v/>
      </c>
      <c r="CD70" s="42" t="str">
        <f t="shared" ref="CD70:CD105" si="134">IF($E70="Gross Revenue",AZ70,IF($E70="Area",BJ70,IF($E70="Equally",BT70,"")))</f>
        <v/>
      </c>
      <c r="CE70" s="42" t="str">
        <f t="shared" ref="CE70:CE105" si="135">IF($E70="Gross Revenue",BA70,IF($E70="Area",BK70,IF($E70="Equally",BU70,"")))</f>
        <v/>
      </c>
      <c r="CF70" s="42" t="str">
        <f t="shared" ref="CF70:CF105" si="136">IF($E70="Gross Revenue",BB70,IF($E70="Area",BL70,IF($E70="Equally",BV70,"")))</f>
        <v/>
      </c>
      <c r="CG70" s="42" t="str">
        <f t="shared" ref="CG70:CG105" si="137">IF($E70="Gross Revenue",BC70,IF($E70="Area",BM70,IF($E70="Equally",BW70,"")))</f>
        <v/>
      </c>
      <c r="CH70" s="43">
        <f t="shared" ref="CH70:CH104" si="138">SUM(BY70:CG70)</f>
        <v>0</v>
      </c>
    </row>
    <row r="71" spans="2:86">
      <c r="B71" s="46"/>
      <c r="C71" s="50"/>
      <c r="D71" s="51"/>
      <c r="E71" s="51"/>
      <c r="F71" s="119" t="str">
        <f t="shared" si="114"/>
        <v/>
      </c>
      <c r="G71" s="47"/>
      <c r="H71" s="47"/>
      <c r="I71" s="47"/>
      <c r="J71" s="47"/>
      <c r="K71" s="47"/>
      <c r="L71" s="47"/>
      <c r="M71" s="47"/>
      <c r="N71" s="47"/>
      <c r="O71" s="47"/>
      <c r="P71" s="47"/>
      <c r="Q71" s="47"/>
      <c r="R71" s="47"/>
      <c r="V71" s="11" t="str">
        <f t="shared" si="115"/>
        <v/>
      </c>
      <c r="W71" s="11" t="str">
        <f t="shared" si="116"/>
        <v/>
      </c>
      <c r="X71" s="11" t="str">
        <f t="shared" si="117"/>
        <v/>
      </c>
      <c r="Y71" s="11" t="str">
        <f t="shared" si="118"/>
        <v/>
      </c>
      <c r="Z71" s="11" t="str">
        <f t="shared" si="119"/>
        <v/>
      </c>
      <c r="AA71" s="11" t="str">
        <f t="shared" si="120"/>
        <v/>
      </c>
      <c r="AB71" s="11" t="str">
        <f t="shared" si="121"/>
        <v/>
      </c>
      <c r="AC71" s="11" t="str">
        <f t="shared" si="122"/>
        <v/>
      </c>
      <c r="AD71" s="11" t="str">
        <f t="shared" si="123"/>
        <v/>
      </c>
      <c r="AE71" s="11" t="str">
        <f t="shared" si="124"/>
        <v/>
      </c>
      <c r="AF71" s="11" t="str">
        <f t="shared" si="125"/>
        <v/>
      </c>
      <c r="AG71" s="11" t="str">
        <f t="shared" si="126"/>
        <v/>
      </c>
      <c r="AI71" s="41" t="str">
        <f t="shared" si="86"/>
        <v/>
      </c>
      <c r="AJ71" s="52"/>
      <c r="AK71" s="52"/>
      <c r="AL71" s="52"/>
      <c r="AM71" s="52"/>
      <c r="AN71" s="52"/>
      <c r="AO71" s="52"/>
      <c r="AP71" s="52"/>
      <c r="AQ71" s="52"/>
      <c r="AR71" s="52"/>
      <c r="AS71" s="42"/>
      <c r="AT71" s="123"/>
      <c r="AU71" s="42">
        <f t="shared" si="87"/>
        <v>0</v>
      </c>
      <c r="AV71" s="42">
        <f t="shared" si="88"/>
        <v>0</v>
      </c>
      <c r="AW71" s="42">
        <f t="shared" si="89"/>
        <v>0</v>
      </c>
      <c r="AX71" s="42">
        <f t="shared" si="90"/>
        <v>0</v>
      </c>
      <c r="AY71" s="42">
        <f t="shared" si="91"/>
        <v>0</v>
      </c>
      <c r="AZ71" s="42">
        <f t="shared" si="92"/>
        <v>0</v>
      </c>
      <c r="BA71" s="42">
        <f t="shared" si="93"/>
        <v>0</v>
      </c>
      <c r="BB71" s="42">
        <f t="shared" si="94"/>
        <v>0</v>
      </c>
      <c r="BC71" s="42">
        <f t="shared" si="95"/>
        <v>0</v>
      </c>
      <c r="BD71" s="42">
        <f t="shared" si="127"/>
        <v>0</v>
      </c>
      <c r="BE71" s="42" t="e">
        <f t="shared" si="96"/>
        <v>#DIV/0!</v>
      </c>
      <c r="BF71" s="42" t="e">
        <f t="shared" si="97"/>
        <v>#DIV/0!</v>
      </c>
      <c r="BG71" s="42" t="e">
        <f t="shared" si="98"/>
        <v>#DIV/0!</v>
      </c>
      <c r="BH71" s="42" t="e">
        <f t="shared" si="99"/>
        <v>#DIV/0!</v>
      </c>
      <c r="BI71" s="42" t="e">
        <f t="shared" si="100"/>
        <v>#DIV/0!</v>
      </c>
      <c r="BJ71" s="42" t="e">
        <f t="shared" si="101"/>
        <v>#DIV/0!</v>
      </c>
      <c r="BK71" s="42" t="e">
        <f t="shared" si="102"/>
        <v>#DIV/0!</v>
      </c>
      <c r="BL71" s="42" t="e">
        <f t="shared" si="103"/>
        <v>#DIV/0!</v>
      </c>
      <c r="BM71" s="42" t="e">
        <f t="shared" si="104"/>
        <v>#DIV/0!</v>
      </c>
      <c r="BN71" s="42"/>
      <c r="BO71" s="42">
        <f t="shared" si="105"/>
        <v>0</v>
      </c>
      <c r="BP71" s="42">
        <f t="shared" si="106"/>
        <v>0</v>
      </c>
      <c r="BQ71" s="42">
        <f t="shared" si="107"/>
        <v>0</v>
      </c>
      <c r="BR71" s="42">
        <f t="shared" si="108"/>
        <v>0</v>
      </c>
      <c r="BS71" s="42">
        <f t="shared" si="109"/>
        <v>0</v>
      </c>
      <c r="BT71" s="42">
        <f t="shared" si="110"/>
        <v>0</v>
      </c>
      <c r="BU71" s="42">
        <f t="shared" si="111"/>
        <v>0</v>
      </c>
      <c r="BV71" s="42">
        <f t="shared" si="112"/>
        <v>0</v>
      </c>
      <c r="BW71" s="42">
        <f t="shared" si="113"/>
        <v>0</v>
      </c>
      <c r="BX71" s="43">
        <f t="shared" si="128"/>
        <v>0</v>
      </c>
      <c r="BY71" s="42" t="str">
        <f t="shared" si="129"/>
        <v/>
      </c>
      <c r="BZ71" s="42" t="str">
        <f t="shared" si="130"/>
        <v/>
      </c>
      <c r="CA71" s="42" t="str">
        <f t="shared" si="131"/>
        <v/>
      </c>
      <c r="CB71" s="42" t="str">
        <f t="shared" si="132"/>
        <v/>
      </c>
      <c r="CC71" s="42" t="str">
        <f t="shared" si="133"/>
        <v/>
      </c>
      <c r="CD71" s="42" t="str">
        <f t="shared" si="134"/>
        <v/>
      </c>
      <c r="CE71" s="42" t="str">
        <f t="shared" si="135"/>
        <v/>
      </c>
      <c r="CF71" s="42" t="str">
        <f t="shared" si="136"/>
        <v/>
      </c>
      <c r="CG71" s="42" t="str">
        <f t="shared" si="137"/>
        <v/>
      </c>
      <c r="CH71" s="43">
        <f t="shared" si="138"/>
        <v>0</v>
      </c>
    </row>
    <row r="72" spans="2:86">
      <c r="B72" s="46"/>
      <c r="C72" s="50"/>
      <c r="D72" s="51"/>
      <c r="E72" s="51"/>
      <c r="F72" s="119" t="str">
        <f t="shared" si="114"/>
        <v/>
      </c>
      <c r="G72" s="47"/>
      <c r="H72" s="47"/>
      <c r="I72" s="47"/>
      <c r="J72" s="47"/>
      <c r="K72" s="47"/>
      <c r="L72" s="47"/>
      <c r="M72" s="47"/>
      <c r="N72" s="47"/>
      <c r="O72" s="47"/>
      <c r="P72" s="47"/>
      <c r="Q72" s="47"/>
      <c r="R72" s="47"/>
      <c r="V72" s="11" t="str">
        <f t="shared" si="115"/>
        <v/>
      </c>
      <c r="W72" s="11" t="str">
        <f t="shared" si="116"/>
        <v/>
      </c>
      <c r="X72" s="11" t="str">
        <f t="shared" si="117"/>
        <v/>
      </c>
      <c r="Y72" s="11" t="str">
        <f t="shared" si="118"/>
        <v/>
      </c>
      <c r="Z72" s="11" t="str">
        <f t="shared" si="119"/>
        <v/>
      </c>
      <c r="AA72" s="11" t="str">
        <f t="shared" si="120"/>
        <v/>
      </c>
      <c r="AB72" s="11" t="str">
        <f t="shared" si="121"/>
        <v/>
      </c>
      <c r="AC72" s="11" t="str">
        <f t="shared" si="122"/>
        <v/>
      </c>
      <c r="AD72" s="11" t="str">
        <f t="shared" si="123"/>
        <v/>
      </c>
      <c r="AE72" s="11" t="str">
        <f t="shared" si="124"/>
        <v/>
      </c>
      <c r="AF72" s="11" t="str">
        <f t="shared" si="125"/>
        <v/>
      </c>
      <c r="AG72" s="11" t="str">
        <f t="shared" si="126"/>
        <v/>
      </c>
      <c r="AI72" s="41" t="str">
        <f t="shared" si="86"/>
        <v/>
      </c>
      <c r="AJ72" s="52"/>
      <c r="AK72" s="52"/>
      <c r="AL72" s="52"/>
      <c r="AM72" s="52"/>
      <c r="AN72" s="52"/>
      <c r="AO72" s="52"/>
      <c r="AP72" s="52"/>
      <c r="AQ72" s="52"/>
      <c r="AR72" s="52"/>
      <c r="AS72" s="42"/>
      <c r="AT72" s="123"/>
      <c r="AU72" s="42">
        <f t="shared" si="87"/>
        <v>0</v>
      </c>
      <c r="AV72" s="42">
        <f t="shared" si="88"/>
        <v>0</v>
      </c>
      <c r="AW72" s="42">
        <f t="shared" si="89"/>
        <v>0</v>
      </c>
      <c r="AX72" s="42">
        <f t="shared" si="90"/>
        <v>0</v>
      </c>
      <c r="AY72" s="42">
        <f t="shared" si="91"/>
        <v>0</v>
      </c>
      <c r="AZ72" s="42">
        <f t="shared" si="92"/>
        <v>0</v>
      </c>
      <c r="BA72" s="42">
        <f t="shared" si="93"/>
        <v>0</v>
      </c>
      <c r="BB72" s="42">
        <f t="shared" si="94"/>
        <v>0</v>
      </c>
      <c r="BC72" s="42">
        <f t="shared" si="95"/>
        <v>0</v>
      </c>
      <c r="BD72" s="42">
        <f t="shared" si="127"/>
        <v>0</v>
      </c>
      <c r="BE72" s="42" t="e">
        <f t="shared" si="96"/>
        <v>#DIV/0!</v>
      </c>
      <c r="BF72" s="42" t="e">
        <f t="shared" si="97"/>
        <v>#DIV/0!</v>
      </c>
      <c r="BG72" s="42" t="e">
        <f t="shared" si="98"/>
        <v>#DIV/0!</v>
      </c>
      <c r="BH72" s="42" t="e">
        <f t="shared" si="99"/>
        <v>#DIV/0!</v>
      </c>
      <c r="BI72" s="42" t="e">
        <f t="shared" si="100"/>
        <v>#DIV/0!</v>
      </c>
      <c r="BJ72" s="42" t="e">
        <f t="shared" si="101"/>
        <v>#DIV/0!</v>
      </c>
      <c r="BK72" s="42" t="e">
        <f t="shared" si="102"/>
        <v>#DIV/0!</v>
      </c>
      <c r="BL72" s="42" t="e">
        <f t="shared" si="103"/>
        <v>#DIV/0!</v>
      </c>
      <c r="BM72" s="42" t="e">
        <f t="shared" si="104"/>
        <v>#DIV/0!</v>
      </c>
      <c r="BN72" s="42"/>
      <c r="BO72" s="42">
        <f t="shared" si="105"/>
        <v>0</v>
      </c>
      <c r="BP72" s="42">
        <f t="shared" si="106"/>
        <v>0</v>
      </c>
      <c r="BQ72" s="42">
        <f t="shared" si="107"/>
        <v>0</v>
      </c>
      <c r="BR72" s="42">
        <f t="shared" si="108"/>
        <v>0</v>
      </c>
      <c r="BS72" s="42">
        <f t="shared" si="109"/>
        <v>0</v>
      </c>
      <c r="BT72" s="42">
        <f t="shared" si="110"/>
        <v>0</v>
      </c>
      <c r="BU72" s="42">
        <f t="shared" si="111"/>
        <v>0</v>
      </c>
      <c r="BV72" s="42">
        <f t="shared" si="112"/>
        <v>0</v>
      </c>
      <c r="BW72" s="42">
        <f t="shared" si="113"/>
        <v>0</v>
      </c>
      <c r="BX72" s="43">
        <f t="shared" si="128"/>
        <v>0</v>
      </c>
      <c r="BY72" s="42" t="str">
        <f t="shared" si="129"/>
        <v/>
      </c>
      <c r="BZ72" s="42" t="str">
        <f t="shared" si="130"/>
        <v/>
      </c>
      <c r="CA72" s="42" t="str">
        <f t="shared" si="131"/>
        <v/>
      </c>
      <c r="CB72" s="42" t="str">
        <f t="shared" si="132"/>
        <v/>
      </c>
      <c r="CC72" s="42" t="str">
        <f t="shared" si="133"/>
        <v/>
      </c>
      <c r="CD72" s="42" t="str">
        <f t="shared" si="134"/>
        <v/>
      </c>
      <c r="CE72" s="42" t="str">
        <f t="shared" si="135"/>
        <v/>
      </c>
      <c r="CF72" s="42" t="str">
        <f t="shared" si="136"/>
        <v/>
      </c>
      <c r="CG72" s="42" t="str">
        <f t="shared" si="137"/>
        <v/>
      </c>
      <c r="CH72" s="43">
        <f t="shared" si="138"/>
        <v>0</v>
      </c>
    </row>
    <row r="73" spans="2:86">
      <c r="B73" s="46"/>
      <c r="C73" s="50"/>
      <c r="D73" s="51"/>
      <c r="E73" s="51"/>
      <c r="F73" s="119" t="str">
        <f t="shared" si="114"/>
        <v/>
      </c>
      <c r="G73" s="47"/>
      <c r="H73" s="47"/>
      <c r="I73" s="47"/>
      <c r="J73" s="47"/>
      <c r="K73" s="47"/>
      <c r="L73" s="47"/>
      <c r="M73" s="47"/>
      <c r="N73" s="47"/>
      <c r="O73" s="47"/>
      <c r="P73" s="47"/>
      <c r="Q73" s="47"/>
      <c r="R73" s="47"/>
      <c r="V73" s="11" t="str">
        <f t="shared" si="115"/>
        <v/>
      </c>
      <c r="W73" s="11" t="str">
        <f t="shared" si="116"/>
        <v/>
      </c>
      <c r="X73" s="11" t="str">
        <f t="shared" si="117"/>
        <v/>
      </c>
      <c r="Y73" s="11" t="str">
        <f t="shared" si="118"/>
        <v/>
      </c>
      <c r="Z73" s="11" t="str">
        <f t="shared" si="119"/>
        <v/>
      </c>
      <c r="AA73" s="11" t="str">
        <f t="shared" si="120"/>
        <v/>
      </c>
      <c r="AB73" s="11" t="str">
        <f t="shared" si="121"/>
        <v/>
      </c>
      <c r="AC73" s="11" t="str">
        <f t="shared" si="122"/>
        <v/>
      </c>
      <c r="AD73" s="11" t="str">
        <f t="shared" si="123"/>
        <v/>
      </c>
      <c r="AE73" s="11" t="str">
        <f t="shared" si="124"/>
        <v/>
      </c>
      <c r="AF73" s="11" t="str">
        <f t="shared" si="125"/>
        <v/>
      </c>
      <c r="AG73" s="11" t="str">
        <f t="shared" si="126"/>
        <v/>
      </c>
      <c r="AI73" s="41" t="str">
        <f t="shared" si="86"/>
        <v/>
      </c>
      <c r="AJ73" s="52"/>
      <c r="AK73" s="52"/>
      <c r="AL73" s="52"/>
      <c r="AM73" s="52"/>
      <c r="AN73" s="52"/>
      <c r="AO73" s="52"/>
      <c r="AP73" s="52"/>
      <c r="AQ73" s="52"/>
      <c r="AR73" s="52"/>
      <c r="AS73" s="42"/>
      <c r="AT73" s="123"/>
      <c r="AU73" s="42">
        <f t="shared" si="87"/>
        <v>0</v>
      </c>
      <c r="AV73" s="42">
        <f t="shared" si="88"/>
        <v>0</v>
      </c>
      <c r="AW73" s="42">
        <f t="shared" si="89"/>
        <v>0</v>
      </c>
      <c r="AX73" s="42">
        <f t="shared" si="90"/>
        <v>0</v>
      </c>
      <c r="AY73" s="42">
        <f t="shared" si="91"/>
        <v>0</v>
      </c>
      <c r="AZ73" s="42">
        <f t="shared" si="92"/>
        <v>0</v>
      </c>
      <c r="BA73" s="42">
        <f t="shared" si="93"/>
        <v>0</v>
      </c>
      <c r="BB73" s="42">
        <f t="shared" si="94"/>
        <v>0</v>
      </c>
      <c r="BC73" s="42">
        <f t="shared" si="95"/>
        <v>0</v>
      </c>
      <c r="BD73" s="42">
        <f t="shared" si="127"/>
        <v>0</v>
      </c>
      <c r="BE73" s="42" t="e">
        <f t="shared" si="96"/>
        <v>#DIV/0!</v>
      </c>
      <c r="BF73" s="42" t="e">
        <f t="shared" si="97"/>
        <v>#DIV/0!</v>
      </c>
      <c r="BG73" s="42" t="e">
        <f t="shared" si="98"/>
        <v>#DIV/0!</v>
      </c>
      <c r="BH73" s="42" t="e">
        <f t="shared" si="99"/>
        <v>#DIV/0!</v>
      </c>
      <c r="BI73" s="42" t="e">
        <f t="shared" si="100"/>
        <v>#DIV/0!</v>
      </c>
      <c r="BJ73" s="42" t="e">
        <f t="shared" si="101"/>
        <v>#DIV/0!</v>
      </c>
      <c r="BK73" s="42" t="e">
        <f t="shared" si="102"/>
        <v>#DIV/0!</v>
      </c>
      <c r="BL73" s="42" t="e">
        <f t="shared" si="103"/>
        <v>#DIV/0!</v>
      </c>
      <c r="BM73" s="42" t="e">
        <f t="shared" si="104"/>
        <v>#DIV/0!</v>
      </c>
      <c r="BN73" s="42"/>
      <c r="BO73" s="42">
        <f t="shared" si="105"/>
        <v>0</v>
      </c>
      <c r="BP73" s="42">
        <f t="shared" si="106"/>
        <v>0</v>
      </c>
      <c r="BQ73" s="42">
        <f t="shared" si="107"/>
        <v>0</v>
      </c>
      <c r="BR73" s="42">
        <f t="shared" si="108"/>
        <v>0</v>
      </c>
      <c r="BS73" s="42">
        <f t="shared" si="109"/>
        <v>0</v>
      </c>
      <c r="BT73" s="42">
        <f t="shared" si="110"/>
        <v>0</v>
      </c>
      <c r="BU73" s="42">
        <f t="shared" si="111"/>
        <v>0</v>
      </c>
      <c r="BV73" s="42">
        <f t="shared" si="112"/>
        <v>0</v>
      </c>
      <c r="BW73" s="42">
        <f t="shared" si="113"/>
        <v>0</v>
      </c>
      <c r="BX73" s="43">
        <f t="shared" si="128"/>
        <v>0</v>
      </c>
      <c r="BY73" s="42" t="str">
        <f t="shared" si="129"/>
        <v/>
      </c>
      <c r="BZ73" s="42" t="str">
        <f t="shared" si="130"/>
        <v/>
      </c>
      <c r="CA73" s="42" t="str">
        <f t="shared" si="131"/>
        <v/>
      </c>
      <c r="CB73" s="42" t="str">
        <f t="shared" si="132"/>
        <v/>
      </c>
      <c r="CC73" s="42" t="str">
        <f t="shared" si="133"/>
        <v/>
      </c>
      <c r="CD73" s="42" t="str">
        <f t="shared" si="134"/>
        <v/>
      </c>
      <c r="CE73" s="42" t="str">
        <f t="shared" si="135"/>
        <v/>
      </c>
      <c r="CF73" s="42" t="str">
        <f t="shared" si="136"/>
        <v/>
      </c>
      <c r="CG73" s="42" t="str">
        <f t="shared" si="137"/>
        <v/>
      </c>
      <c r="CH73" s="43">
        <f t="shared" si="138"/>
        <v>0</v>
      </c>
    </row>
    <row r="74" spans="2:86">
      <c r="B74" s="46"/>
      <c r="C74" s="50"/>
      <c r="D74" s="51"/>
      <c r="E74" s="51"/>
      <c r="F74" s="119" t="str">
        <f t="shared" si="114"/>
        <v/>
      </c>
      <c r="G74" s="47"/>
      <c r="H74" s="47"/>
      <c r="I74" s="47"/>
      <c r="J74" s="47"/>
      <c r="K74" s="47"/>
      <c r="L74" s="47"/>
      <c r="M74" s="47"/>
      <c r="N74" s="47"/>
      <c r="O74" s="47"/>
      <c r="P74" s="47"/>
      <c r="Q74" s="47"/>
      <c r="R74" s="47"/>
      <c r="V74" s="11" t="str">
        <f t="shared" si="115"/>
        <v/>
      </c>
      <c r="W74" s="11" t="str">
        <f t="shared" si="116"/>
        <v/>
      </c>
      <c r="X74" s="11" t="str">
        <f t="shared" si="117"/>
        <v/>
      </c>
      <c r="Y74" s="11" t="str">
        <f t="shared" si="118"/>
        <v/>
      </c>
      <c r="Z74" s="11" t="str">
        <f t="shared" si="119"/>
        <v/>
      </c>
      <c r="AA74" s="11" t="str">
        <f t="shared" si="120"/>
        <v/>
      </c>
      <c r="AB74" s="11" t="str">
        <f t="shared" si="121"/>
        <v/>
      </c>
      <c r="AC74" s="11" t="str">
        <f t="shared" si="122"/>
        <v/>
      </c>
      <c r="AD74" s="11" t="str">
        <f t="shared" si="123"/>
        <v/>
      </c>
      <c r="AE74" s="11" t="str">
        <f t="shared" si="124"/>
        <v/>
      </c>
      <c r="AF74" s="11" t="str">
        <f t="shared" si="125"/>
        <v/>
      </c>
      <c r="AG74" s="11" t="str">
        <f t="shared" si="126"/>
        <v/>
      </c>
      <c r="AI74" s="41" t="str">
        <f t="shared" si="86"/>
        <v/>
      </c>
      <c r="AJ74" s="52"/>
      <c r="AK74" s="52"/>
      <c r="AL74" s="52"/>
      <c r="AM74" s="52"/>
      <c r="AN74" s="52"/>
      <c r="AO74" s="52"/>
      <c r="AP74" s="52"/>
      <c r="AQ74" s="52"/>
      <c r="AR74" s="52"/>
      <c r="AS74" s="42"/>
      <c r="AT74" s="123"/>
      <c r="AU74" s="42">
        <f t="shared" si="87"/>
        <v>0</v>
      </c>
      <c r="AV74" s="42">
        <f t="shared" si="88"/>
        <v>0</v>
      </c>
      <c r="AW74" s="42">
        <f t="shared" si="89"/>
        <v>0</v>
      </c>
      <c r="AX74" s="42">
        <f t="shared" si="90"/>
        <v>0</v>
      </c>
      <c r="AY74" s="42">
        <f t="shared" si="91"/>
        <v>0</v>
      </c>
      <c r="AZ74" s="42">
        <f t="shared" si="92"/>
        <v>0</v>
      </c>
      <c r="BA74" s="42">
        <f t="shared" si="93"/>
        <v>0</v>
      </c>
      <c r="BB74" s="42">
        <f t="shared" si="94"/>
        <v>0</v>
      </c>
      <c r="BC74" s="42">
        <f t="shared" si="95"/>
        <v>0</v>
      </c>
      <c r="BD74" s="42">
        <f t="shared" si="127"/>
        <v>0</v>
      </c>
      <c r="BE74" s="42" t="e">
        <f t="shared" si="96"/>
        <v>#DIV/0!</v>
      </c>
      <c r="BF74" s="42" t="e">
        <f t="shared" si="97"/>
        <v>#DIV/0!</v>
      </c>
      <c r="BG74" s="42" t="e">
        <f t="shared" si="98"/>
        <v>#DIV/0!</v>
      </c>
      <c r="BH74" s="42" t="e">
        <f t="shared" si="99"/>
        <v>#DIV/0!</v>
      </c>
      <c r="BI74" s="42" t="e">
        <f t="shared" si="100"/>
        <v>#DIV/0!</v>
      </c>
      <c r="BJ74" s="42" t="e">
        <f t="shared" si="101"/>
        <v>#DIV/0!</v>
      </c>
      <c r="BK74" s="42" t="e">
        <f t="shared" si="102"/>
        <v>#DIV/0!</v>
      </c>
      <c r="BL74" s="42" t="e">
        <f t="shared" si="103"/>
        <v>#DIV/0!</v>
      </c>
      <c r="BM74" s="42" t="e">
        <f t="shared" si="104"/>
        <v>#DIV/0!</v>
      </c>
      <c r="BN74" s="42"/>
      <c r="BO74" s="42">
        <f t="shared" si="105"/>
        <v>0</v>
      </c>
      <c r="BP74" s="42">
        <f t="shared" si="106"/>
        <v>0</v>
      </c>
      <c r="BQ74" s="42">
        <f t="shared" si="107"/>
        <v>0</v>
      </c>
      <c r="BR74" s="42">
        <f t="shared" si="108"/>
        <v>0</v>
      </c>
      <c r="BS74" s="42">
        <f t="shared" si="109"/>
        <v>0</v>
      </c>
      <c r="BT74" s="42">
        <f t="shared" si="110"/>
        <v>0</v>
      </c>
      <c r="BU74" s="42">
        <f t="shared" si="111"/>
        <v>0</v>
      </c>
      <c r="BV74" s="42">
        <f t="shared" si="112"/>
        <v>0</v>
      </c>
      <c r="BW74" s="42">
        <f t="shared" si="113"/>
        <v>0</v>
      </c>
      <c r="BX74" s="43">
        <f t="shared" si="128"/>
        <v>0</v>
      </c>
      <c r="BY74" s="42" t="str">
        <f t="shared" si="129"/>
        <v/>
      </c>
      <c r="BZ74" s="42" t="str">
        <f t="shared" si="130"/>
        <v/>
      </c>
      <c r="CA74" s="42" t="str">
        <f t="shared" si="131"/>
        <v/>
      </c>
      <c r="CB74" s="42" t="str">
        <f t="shared" si="132"/>
        <v/>
      </c>
      <c r="CC74" s="42" t="str">
        <f t="shared" si="133"/>
        <v/>
      </c>
      <c r="CD74" s="42" t="str">
        <f t="shared" si="134"/>
        <v/>
      </c>
      <c r="CE74" s="42" t="str">
        <f t="shared" si="135"/>
        <v/>
      </c>
      <c r="CF74" s="42" t="str">
        <f t="shared" si="136"/>
        <v/>
      </c>
      <c r="CG74" s="42" t="str">
        <f t="shared" si="137"/>
        <v/>
      </c>
      <c r="CH74" s="43">
        <f t="shared" si="138"/>
        <v>0</v>
      </c>
    </row>
    <row r="75" spans="2:86">
      <c r="B75" s="46"/>
      <c r="C75" s="50"/>
      <c r="D75" s="51"/>
      <c r="E75" s="51"/>
      <c r="F75" s="119" t="str">
        <f t="shared" si="114"/>
        <v/>
      </c>
      <c r="G75" s="47"/>
      <c r="H75" s="47"/>
      <c r="I75" s="47"/>
      <c r="J75" s="47"/>
      <c r="K75" s="47"/>
      <c r="L75" s="47"/>
      <c r="M75" s="47"/>
      <c r="N75" s="47"/>
      <c r="O75" s="47"/>
      <c r="P75" s="47"/>
      <c r="Q75" s="47"/>
      <c r="R75" s="47"/>
      <c r="V75" s="11" t="str">
        <f t="shared" si="115"/>
        <v/>
      </c>
      <c r="W75" s="11" t="str">
        <f t="shared" si="116"/>
        <v/>
      </c>
      <c r="X75" s="11" t="str">
        <f t="shared" si="117"/>
        <v/>
      </c>
      <c r="Y75" s="11" t="str">
        <f t="shared" si="118"/>
        <v/>
      </c>
      <c r="Z75" s="11" t="str">
        <f t="shared" si="119"/>
        <v/>
      </c>
      <c r="AA75" s="11" t="str">
        <f t="shared" si="120"/>
        <v/>
      </c>
      <c r="AB75" s="11" t="str">
        <f t="shared" si="121"/>
        <v/>
      </c>
      <c r="AC75" s="11" t="str">
        <f t="shared" si="122"/>
        <v/>
      </c>
      <c r="AD75" s="11" t="str">
        <f t="shared" si="123"/>
        <v/>
      </c>
      <c r="AE75" s="11" t="str">
        <f t="shared" si="124"/>
        <v/>
      </c>
      <c r="AF75" s="11" t="str">
        <f t="shared" si="125"/>
        <v/>
      </c>
      <c r="AG75" s="11" t="str">
        <f t="shared" si="126"/>
        <v/>
      </c>
      <c r="AI75" s="41" t="str">
        <f t="shared" si="86"/>
        <v/>
      </c>
      <c r="AJ75" s="52"/>
      <c r="AK75" s="52"/>
      <c r="AL75" s="52"/>
      <c r="AM75" s="52"/>
      <c r="AN75" s="52"/>
      <c r="AO75" s="52"/>
      <c r="AP75" s="52"/>
      <c r="AQ75" s="52"/>
      <c r="AR75" s="52"/>
      <c r="AS75" s="42"/>
      <c r="AT75" s="123"/>
      <c r="AU75" s="42">
        <f t="shared" si="87"/>
        <v>0</v>
      </c>
      <c r="AV75" s="42">
        <f t="shared" si="88"/>
        <v>0</v>
      </c>
      <c r="AW75" s="42">
        <f t="shared" si="89"/>
        <v>0</v>
      </c>
      <c r="AX75" s="42">
        <f t="shared" si="90"/>
        <v>0</v>
      </c>
      <c r="AY75" s="42">
        <f t="shared" si="91"/>
        <v>0</v>
      </c>
      <c r="AZ75" s="42">
        <f t="shared" si="92"/>
        <v>0</v>
      </c>
      <c r="BA75" s="42">
        <f t="shared" si="93"/>
        <v>0</v>
      </c>
      <c r="BB75" s="42">
        <f t="shared" si="94"/>
        <v>0</v>
      </c>
      <c r="BC75" s="42">
        <f t="shared" si="95"/>
        <v>0</v>
      </c>
      <c r="BD75" s="42">
        <f t="shared" si="127"/>
        <v>0</v>
      </c>
      <c r="BE75" s="42" t="e">
        <f t="shared" si="96"/>
        <v>#DIV/0!</v>
      </c>
      <c r="BF75" s="42" t="e">
        <f t="shared" si="97"/>
        <v>#DIV/0!</v>
      </c>
      <c r="BG75" s="42" t="e">
        <f t="shared" si="98"/>
        <v>#DIV/0!</v>
      </c>
      <c r="BH75" s="42" t="e">
        <f t="shared" si="99"/>
        <v>#DIV/0!</v>
      </c>
      <c r="BI75" s="42" t="e">
        <f t="shared" si="100"/>
        <v>#DIV/0!</v>
      </c>
      <c r="BJ75" s="42" t="e">
        <f t="shared" si="101"/>
        <v>#DIV/0!</v>
      </c>
      <c r="BK75" s="42" t="e">
        <f t="shared" si="102"/>
        <v>#DIV/0!</v>
      </c>
      <c r="BL75" s="42" t="e">
        <f t="shared" si="103"/>
        <v>#DIV/0!</v>
      </c>
      <c r="BM75" s="42" t="e">
        <f t="shared" si="104"/>
        <v>#DIV/0!</v>
      </c>
      <c r="BN75" s="42"/>
      <c r="BO75" s="42">
        <f t="shared" si="105"/>
        <v>0</v>
      </c>
      <c r="BP75" s="42">
        <f t="shared" si="106"/>
        <v>0</v>
      </c>
      <c r="BQ75" s="42">
        <f t="shared" si="107"/>
        <v>0</v>
      </c>
      <c r="BR75" s="42">
        <f t="shared" si="108"/>
        <v>0</v>
      </c>
      <c r="BS75" s="42">
        <f t="shared" si="109"/>
        <v>0</v>
      </c>
      <c r="BT75" s="42">
        <f t="shared" si="110"/>
        <v>0</v>
      </c>
      <c r="BU75" s="42">
        <f t="shared" si="111"/>
        <v>0</v>
      </c>
      <c r="BV75" s="42">
        <f t="shared" si="112"/>
        <v>0</v>
      </c>
      <c r="BW75" s="42">
        <f t="shared" si="113"/>
        <v>0</v>
      </c>
      <c r="BX75" s="43">
        <f t="shared" si="128"/>
        <v>0</v>
      </c>
      <c r="BY75" s="42" t="str">
        <f t="shared" si="129"/>
        <v/>
      </c>
      <c r="BZ75" s="42" t="str">
        <f t="shared" si="130"/>
        <v/>
      </c>
      <c r="CA75" s="42" t="str">
        <f t="shared" si="131"/>
        <v/>
      </c>
      <c r="CB75" s="42" t="str">
        <f t="shared" si="132"/>
        <v/>
      </c>
      <c r="CC75" s="42" t="str">
        <f t="shared" si="133"/>
        <v/>
      </c>
      <c r="CD75" s="42" t="str">
        <f t="shared" si="134"/>
        <v/>
      </c>
      <c r="CE75" s="42" t="str">
        <f t="shared" si="135"/>
        <v/>
      </c>
      <c r="CF75" s="42" t="str">
        <f t="shared" si="136"/>
        <v/>
      </c>
      <c r="CG75" s="42" t="str">
        <f t="shared" si="137"/>
        <v/>
      </c>
      <c r="CH75" s="43">
        <f t="shared" si="138"/>
        <v>0</v>
      </c>
    </row>
    <row r="76" spans="2:86">
      <c r="B76" s="46"/>
      <c r="C76" s="50"/>
      <c r="D76" s="51"/>
      <c r="E76" s="51"/>
      <c r="F76" s="119" t="str">
        <f t="shared" si="114"/>
        <v/>
      </c>
      <c r="G76" s="47"/>
      <c r="H76" s="47"/>
      <c r="I76" s="47"/>
      <c r="J76" s="47"/>
      <c r="K76" s="47"/>
      <c r="L76" s="47"/>
      <c r="M76" s="47"/>
      <c r="N76" s="47"/>
      <c r="O76" s="47"/>
      <c r="P76" s="47"/>
      <c r="Q76" s="47"/>
      <c r="R76" s="47"/>
      <c r="V76" s="11" t="str">
        <f t="shared" si="115"/>
        <v/>
      </c>
      <c r="W76" s="11" t="str">
        <f t="shared" si="116"/>
        <v/>
      </c>
      <c r="X76" s="11" t="str">
        <f t="shared" si="117"/>
        <v/>
      </c>
      <c r="Y76" s="11" t="str">
        <f t="shared" si="118"/>
        <v/>
      </c>
      <c r="Z76" s="11" t="str">
        <f t="shared" si="119"/>
        <v/>
      </c>
      <c r="AA76" s="11" t="str">
        <f t="shared" si="120"/>
        <v/>
      </c>
      <c r="AB76" s="11" t="str">
        <f t="shared" si="121"/>
        <v/>
      </c>
      <c r="AC76" s="11" t="str">
        <f t="shared" si="122"/>
        <v/>
      </c>
      <c r="AD76" s="11" t="str">
        <f t="shared" si="123"/>
        <v/>
      </c>
      <c r="AE76" s="11" t="str">
        <f t="shared" si="124"/>
        <v/>
      </c>
      <c r="AF76" s="11" t="str">
        <f t="shared" si="125"/>
        <v/>
      </c>
      <c r="AG76" s="11" t="str">
        <f t="shared" si="126"/>
        <v/>
      </c>
      <c r="AI76" s="41" t="str">
        <f t="shared" si="86"/>
        <v/>
      </c>
      <c r="AJ76" s="52"/>
      <c r="AK76" s="52"/>
      <c r="AL76" s="52"/>
      <c r="AM76" s="52"/>
      <c r="AN76" s="52"/>
      <c r="AO76" s="52"/>
      <c r="AP76" s="52"/>
      <c r="AQ76" s="52"/>
      <c r="AR76" s="52"/>
      <c r="AS76" s="42"/>
      <c r="AT76" s="123"/>
      <c r="AU76" s="42">
        <f t="shared" si="87"/>
        <v>0</v>
      </c>
      <c r="AV76" s="42">
        <f t="shared" si="88"/>
        <v>0</v>
      </c>
      <c r="AW76" s="42">
        <f t="shared" si="89"/>
        <v>0</v>
      </c>
      <c r="AX76" s="42">
        <f t="shared" si="90"/>
        <v>0</v>
      </c>
      <c r="AY76" s="42">
        <f t="shared" si="91"/>
        <v>0</v>
      </c>
      <c r="AZ76" s="42">
        <f t="shared" si="92"/>
        <v>0</v>
      </c>
      <c r="BA76" s="42">
        <f t="shared" si="93"/>
        <v>0</v>
      </c>
      <c r="BB76" s="42">
        <f t="shared" si="94"/>
        <v>0</v>
      </c>
      <c r="BC76" s="42">
        <f t="shared" si="95"/>
        <v>0</v>
      </c>
      <c r="BD76" s="42">
        <f t="shared" si="127"/>
        <v>0</v>
      </c>
      <c r="BE76" s="42" t="e">
        <f t="shared" si="96"/>
        <v>#DIV/0!</v>
      </c>
      <c r="BF76" s="42" t="e">
        <f t="shared" si="97"/>
        <v>#DIV/0!</v>
      </c>
      <c r="BG76" s="42" t="e">
        <f t="shared" si="98"/>
        <v>#DIV/0!</v>
      </c>
      <c r="BH76" s="42" t="e">
        <f t="shared" si="99"/>
        <v>#DIV/0!</v>
      </c>
      <c r="BI76" s="42" t="e">
        <f t="shared" si="100"/>
        <v>#DIV/0!</v>
      </c>
      <c r="BJ76" s="42" t="e">
        <f t="shared" si="101"/>
        <v>#DIV/0!</v>
      </c>
      <c r="BK76" s="42" t="e">
        <f t="shared" si="102"/>
        <v>#DIV/0!</v>
      </c>
      <c r="BL76" s="42" t="e">
        <f t="shared" si="103"/>
        <v>#DIV/0!</v>
      </c>
      <c r="BM76" s="42" t="e">
        <f t="shared" si="104"/>
        <v>#DIV/0!</v>
      </c>
      <c r="BN76" s="42"/>
      <c r="BO76" s="42">
        <f t="shared" si="105"/>
        <v>0</v>
      </c>
      <c r="BP76" s="42">
        <f t="shared" si="106"/>
        <v>0</v>
      </c>
      <c r="BQ76" s="42">
        <f t="shared" si="107"/>
        <v>0</v>
      </c>
      <c r="BR76" s="42">
        <f t="shared" si="108"/>
        <v>0</v>
      </c>
      <c r="BS76" s="42">
        <f t="shared" si="109"/>
        <v>0</v>
      </c>
      <c r="BT76" s="42">
        <f t="shared" si="110"/>
        <v>0</v>
      </c>
      <c r="BU76" s="42">
        <f t="shared" si="111"/>
        <v>0</v>
      </c>
      <c r="BV76" s="42">
        <f t="shared" si="112"/>
        <v>0</v>
      </c>
      <c r="BW76" s="42">
        <f t="shared" si="113"/>
        <v>0</v>
      </c>
      <c r="BX76" s="43">
        <f t="shared" si="128"/>
        <v>0</v>
      </c>
      <c r="BY76" s="42" t="str">
        <f t="shared" si="129"/>
        <v/>
      </c>
      <c r="BZ76" s="42" t="str">
        <f t="shared" si="130"/>
        <v/>
      </c>
      <c r="CA76" s="42" t="str">
        <f t="shared" si="131"/>
        <v/>
      </c>
      <c r="CB76" s="42" t="str">
        <f t="shared" si="132"/>
        <v/>
      </c>
      <c r="CC76" s="42" t="str">
        <f t="shared" si="133"/>
        <v/>
      </c>
      <c r="CD76" s="42" t="str">
        <f t="shared" si="134"/>
        <v/>
      </c>
      <c r="CE76" s="42" t="str">
        <f t="shared" si="135"/>
        <v/>
      </c>
      <c r="CF76" s="42" t="str">
        <f t="shared" si="136"/>
        <v/>
      </c>
      <c r="CG76" s="42" t="str">
        <f t="shared" si="137"/>
        <v/>
      </c>
      <c r="CH76" s="43">
        <f t="shared" si="138"/>
        <v>0</v>
      </c>
    </row>
    <row r="77" spans="2:86">
      <c r="B77" s="46"/>
      <c r="C77" s="50"/>
      <c r="D77" s="51"/>
      <c r="E77" s="51"/>
      <c r="F77" s="119" t="str">
        <f t="shared" si="114"/>
        <v/>
      </c>
      <c r="G77" s="47"/>
      <c r="H77" s="47"/>
      <c r="I77" s="47"/>
      <c r="J77" s="47"/>
      <c r="K77" s="47"/>
      <c r="L77" s="47"/>
      <c r="M77" s="47"/>
      <c r="N77" s="47"/>
      <c r="O77" s="47"/>
      <c r="P77" s="47"/>
      <c r="Q77" s="47"/>
      <c r="R77" s="47"/>
      <c r="V77" s="11" t="str">
        <f t="shared" si="115"/>
        <v/>
      </c>
      <c r="W77" s="11" t="str">
        <f t="shared" si="116"/>
        <v/>
      </c>
      <c r="X77" s="11" t="str">
        <f t="shared" si="117"/>
        <v/>
      </c>
      <c r="Y77" s="11" t="str">
        <f t="shared" si="118"/>
        <v/>
      </c>
      <c r="Z77" s="11" t="str">
        <f t="shared" si="119"/>
        <v/>
      </c>
      <c r="AA77" s="11" t="str">
        <f t="shared" si="120"/>
        <v/>
      </c>
      <c r="AB77" s="11" t="str">
        <f t="shared" si="121"/>
        <v/>
      </c>
      <c r="AC77" s="11" t="str">
        <f t="shared" si="122"/>
        <v/>
      </c>
      <c r="AD77" s="11" t="str">
        <f t="shared" si="123"/>
        <v/>
      </c>
      <c r="AE77" s="11" t="str">
        <f t="shared" si="124"/>
        <v/>
      </c>
      <c r="AF77" s="11" t="str">
        <f t="shared" si="125"/>
        <v/>
      </c>
      <c r="AG77" s="11" t="str">
        <f t="shared" si="126"/>
        <v/>
      </c>
      <c r="AI77" s="41" t="str">
        <f t="shared" si="86"/>
        <v/>
      </c>
      <c r="AJ77" s="52"/>
      <c r="AK77" s="52"/>
      <c r="AL77" s="52"/>
      <c r="AM77" s="52"/>
      <c r="AN77" s="52"/>
      <c r="AO77" s="52"/>
      <c r="AP77" s="52"/>
      <c r="AQ77" s="52"/>
      <c r="AR77" s="52"/>
      <c r="AS77" s="42"/>
      <c r="AT77" s="123"/>
      <c r="AU77" s="42">
        <f t="shared" si="87"/>
        <v>0</v>
      </c>
      <c r="AV77" s="42">
        <f t="shared" si="88"/>
        <v>0</v>
      </c>
      <c r="AW77" s="42">
        <f t="shared" si="89"/>
        <v>0</v>
      </c>
      <c r="AX77" s="42">
        <f t="shared" si="90"/>
        <v>0</v>
      </c>
      <c r="AY77" s="42">
        <f t="shared" si="91"/>
        <v>0</v>
      </c>
      <c r="AZ77" s="42">
        <f t="shared" si="92"/>
        <v>0</v>
      </c>
      <c r="BA77" s="42">
        <f t="shared" si="93"/>
        <v>0</v>
      </c>
      <c r="BB77" s="42">
        <f t="shared" si="94"/>
        <v>0</v>
      </c>
      <c r="BC77" s="42">
        <f t="shared" si="95"/>
        <v>0</v>
      </c>
      <c r="BD77" s="42">
        <f t="shared" si="127"/>
        <v>0</v>
      </c>
      <c r="BE77" s="42" t="e">
        <f t="shared" si="96"/>
        <v>#DIV/0!</v>
      </c>
      <c r="BF77" s="42" t="e">
        <f t="shared" si="97"/>
        <v>#DIV/0!</v>
      </c>
      <c r="BG77" s="42" t="e">
        <f t="shared" si="98"/>
        <v>#DIV/0!</v>
      </c>
      <c r="BH77" s="42" t="e">
        <f t="shared" si="99"/>
        <v>#DIV/0!</v>
      </c>
      <c r="BI77" s="42" t="e">
        <f t="shared" si="100"/>
        <v>#DIV/0!</v>
      </c>
      <c r="BJ77" s="42" t="e">
        <f t="shared" si="101"/>
        <v>#DIV/0!</v>
      </c>
      <c r="BK77" s="42" t="e">
        <f t="shared" si="102"/>
        <v>#DIV/0!</v>
      </c>
      <c r="BL77" s="42" t="e">
        <f t="shared" si="103"/>
        <v>#DIV/0!</v>
      </c>
      <c r="BM77" s="42" t="e">
        <f t="shared" si="104"/>
        <v>#DIV/0!</v>
      </c>
      <c r="BN77" s="42"/>
      <c r="BO77" s="42">
        <f t="shared" si="105"/>
        <v>0</v>
      </c>
      <c r="BP77" s="42">
        <f t="shared" si="106"/>
        <v>0</v>
      </c>
      <c r="BQ77" s="42">
        <f t="shared" si="107"/>
        <v>0</v>
      </c>
      <c r="BR77" s="42">
        <f t="shared" si="108"/>
        <v>0</v>
      </c>
      <c r="BS77" s="42">
        <f t="shared" si="109"/>
        <v>0</v>
      </c>
      <c r="BT77" s="42">
        <f t="shared" si="110"/>
        <v>0</v>
      </c>
      <c r="BU77" s="42">
        <f t="shared" si="111"/>
        <v>0</v>
      </c>
      <c r="BV77" s="42">
        <f t="shared" si="112"/>
        <v>0</v>
      </c>
      <c r="BW77" s="42">
        <f t="shared" si="113"/>
        <v>0</v>
      </c>
      <c r="BX77" s="43">
        <f t="shared" si="128"/>
        <v>0</v>
      </c>
      <c r="BY77" s="42" t="str">
        <f t="shared" si="129"/>
        <v/>
      </c>
      <c r="BZ77" s="42" t="str">
        <f t="shared" si="130"/>
        <v/>
      </c>
      <c r="CA77" s="42" t="str">
        <f t="shared" si="131"/>
        <v/>
      </c>
      <c r="CB77" s="42" t="str">
        <f t="shared" si="132"/>
        <v/>
      </c>
      <c r="CC77" s="42" t="str">
        <f t="shared" si="133"/>
        <v/>
      </c>
      <c r="CD77" s="42" t="str">
        <f t="shared" si="134"/>
        <v/>
      </c>
      <c r="CE77" s="42" t="str">
        <f t="shared" si="135"/>
        <v/>
      </c>
      <c r="CF77" s="42" t="str">
        <f t="shared" si="136"/>
        <v/>
      </c>
      <c r="CG77" s="42" t="str">
        <f t="shared" si="137"/>
        <v/>
      </c>
      <c r="CH77" s="43">
        <f t="shared" si="138"/>
        <v>0</v>
      </c>
    </row>
    <row r="78" spans="2:86">
      <c r="B78" s="46"/>
      <c r="C78" s="50"/>
      <c r="D78" s="51"/>
      <c r="E78" s="51"/>
      <c r="F78" s="119" t="str">
        <f t="shared" si="114"/>
        <v/>
      </c>
      <c r="G78" s="47"/>
      <c r="H78" s="47"/>
      <c r="I78" s="47"/>
      <c r="J78" s="47"/>
      <c r="K78" s="47"/>
      <c r="L78" s="47"/>
      <c r="M78" s="47"/>
      <c r="N78" s="47"/>
      <c r="O78" s="47"/>
      <c r="P78" s="47"/>
      <c r="Q78" s="47"/>
      <c r="R78" s="47"/>
      <c r="V78" s="11" t="str">
        <f t="shared" si="115"/>
        <v/>
      </c>
      <c r="W78" s="11" t="str">
        <f t="shared" si="116"/>
        <v/>
      </c>
      <c r="X78" s="11" t="str">
        <f t="shared" si="117"/>
        <v/>
      </c>
      <c r="Y78" s="11" t="str">
        <f t="shared" si="118"/>
        <v/>
      </c>
      <c r="Z78" s="11" t="str">
        <f t="shared" si="119"/>
        <v/>
      </c>
      <c r="AA78" s="11" t="str">
        <f t="shared" si="120"/>
        <v/>
      </c>
      <c r="AB78" s="11" t="str">
        <f t="shared" si="121"/>
        <v/>
      </c>
      <c r="AC78" s="11" t="str">
        <f t="shared" si="122"/>
        <v/>
      </c>
      <c r="AD78" s="11" t="str">
        <f t="shared" si="123"/>
        <v/>
      </c>
      <c r="AE78" s="11" t="str">
        <f t="shared" si="124"/>
        <v/>
      </c>
      <c r="AF78" s="11" t="str">
        <f t="shared" si="125"/>
        <v/>
      </c>
      <c r="AG78" s="11" t="str">
        <f t="shared" si="126"/>
        <v/>
      </c>
      <c r="AI78" s="41" t="str">
        <f t="shared" si="86"/>
        <v/>
      </c>
      <c r="AJ78" s="52"/>
      <c r="AK78" s="52"/>
      <c r="AL78" s="52"/>
      <c r="AM78" s="52"/>
      <c r="AN78" s="52"/>
      <c r="AO78" s="52"/>
      <c r="AP78" s="52"/>
      <c r="AQ78" s="52"/>
      <c r="AR78" s="52"/>
      <c r="AS78" s="42"/>
      <c r="AT78" s="123"/>
      <c r="AU78" s="42">
        <f t="shared" si="87"/>
        <v>0</v>
      </c>
      <c r="AV78" s="42">
        <f t="shared" si="88"/>
        <v>0</v>
      </c>
      <c r="AW78" s="42">
        <f t="shared" si="89"/>
        <v>0</v>
      </c>
      <c r="AX78" s="42">
        <f t="shared" si="90"/>
        <v>0</v>
      </c>
      <c r="AY78" s="42">
        <f t="shared" si="91"/>
        <v>0</v>
      </c>
      <c r="AZ78" s="42">
        <f t="shared" si="92"/>
        <v>0</v>
      </c>
      <c r="BA78" s="42">
        <f t="shared" si="93"/>
        <v>0</v>
      </c>
      <c r="BB78" s="42">
        <f t="shared" si="94"/>
        <v>0</v>
      </c>
      <c r="BC78" s="42">
        <f t="shared" si="95"/>
        <v>0</v>
      </c>
      <c r="BD78" s="42">
        <f t="shared" si="127"/>
        <v>0</v>
      </c>
      <c r="BE78" s="42" t="e">
        <f t="shared" si="96"/>
        <v>#DIV/0!</v>
      </c>
      <c r="BF78" s="42" t="e">
        <f t="shared" si="97"/>
        <v>#DIV/0!</v>
      </c>
      <c r="BG78" s="42" t="e">
        <f t="shared" si="98"/>
        <v>#DIV/0!</v>
      </c>
      <c r="BH78" s="42" t="e">
        <f t="shared" si="99"/>
        <v>#DIV/0!</v>
      </c>
      <c r="BI78" s="42" t="e">
        <f t="shared" si="100"/>
        <v>#DIV/0!</v>
      </c>
      <c r="BJ78" s="42" t="e">
        <f t="shared" si="101"/>
        <v>#DIV/0!</v>
      </c>
      <c r="BK78" s="42" t="e">
        <f t="shared" si="102"/>
        <v>#DIV/0!</v>
      </c>
      <c r="BL78" s="42" t="e">
        <f t="shared" si="103"/>
        <v>#DIV/0!</v>
      </c>
      <c r="BM78" s="42" t="e">
        <f t="shared" si="104"/>
        <v>#DIV/0!</v>
      </c>
      <c r="BN78" s="42"/>
      <c r="BO78" s="42">
        <f t="shared" si="105"/>
        <v>0</v>
      </c>
      <c r="BP78" s="42">
        <f t="shared" si="106"/>
        <v>0</v>
      </c>
      <c r="BQ78" s="42">
        <f t="shared" si="107"/>
        <v>0</v>
      </c>
      <c r="BR78" s="42">
        <f t="shared" si="108"/>
        <v>0</v>
      </c>
      <c r="BS78" s="42">
        <f t="shared" si="109"/>
        <v>0</v>
      </c>
      <c r="BT78" s="42">
        <f t="shared" si="110"/>
        <v>0</v>
      </c>
      <c r="BU78" s="42">
        <f t="shared" si="111"/>
        <v>0</v>
      </c>
      <c r="BV78" s="42">
        <f t="shared" si="112"/>
        <v>0</v>
      </c>
      <c r="BW78" s="42">
        <f t="shared" si="113"/>
        <v>0</v>
      </c>
      <c r="BX78" s="43">
        <f t="shared" si="128"/>
        <v>0</v>
      </c>
      <c r="BY78" s="42" t="str">
        <f t="shared" si="129"/>
        <v/>
      </c>
      <c r="BZ78" s="42" t="str">
        <f t="shared" si="130"/>
        <v/>
      </c>
      <c r="CA78" s="42" t="str">
        <f t="shared" si="131"/>
        <v/>
      </c>
      <c r="CB78" s="42" t="str">
        <f t="shared" si="132"/>
        <v/>
      </c>
      <c r="CC78" s="42" t="str">
        <f t="shared" si="133"/>
        <v/>
      </c>
      <c r="CD78" s="42" t="str">
        <f t="shared" si="134"/>
        <v/>
      </c>
      <c r="CE78" s="42" t="str">
        <f t="shared" si="135"/>
        <v/>
      </c>
      <c r="CF78" s="42" t="str">
        <f t="shared" si="136"/>
        <v/>
      </c>
      <c r="CG78" s="42" t="str">
        <f t="shared" si="137"/>
        <v/>
      </c>
      <c r="CH78" s="43">
        <f t="shared" si="138"/>
        <v>0</v>
      </c>
    </row>
    <row r="79" spans="2:86">
      <c r="B79" s="46"/>
      <c r="C79" s="50"/>
      <c r="D79" s="51"/>
      <c r="E79" s="51"/>
      <c r="F79" s="119" t="str">
        <f t="shared" si="114"/>
        <v/>
      </c>
      <c r="G79" s="47"/>
      <c r="H79" s="47"/>
      <c r="I79" s="47"/>
      <c r="J79" s="47"/>
      <c r="K79" s="47"/>
      <c r="L79" s="47"/>
      <c r="M79" s="47"/>
      <c r="N79" s="47"/>
      <c r="O79" s="47"/>
      <c r="P79" s="47"/>
      <c r="Q79" s="47"/>
      <c r="R79" s="47"/>
      <c r="V79" s="11" t="str">
        <f t="shared" si="115"/>
        <v/>
      </c>
      <c r="W79" s="11" t="str">
        <f t="shared" si="116"/>
        <v/>
      </c>
      <c r="X79" s="11" t="str">
        <f t="shared" si="117"/>
        <v/>
      </c>
      <c r="Y79" s="11" t="str">
        <f t="shared" si="118"/>
        <v/>
      </c>
      <c r="Z79" s="11" t="str">
        <f t="shared" si="119"/>
        <v/>
      </c>
      <c r="AA79" s="11" t="str">
        <f t="shared" si="120"/>
        <v/>
      </c>
      <c r="AB79" s="11" t="str">
        <f t="shared" si="121"/>
        <v/>
      </c>
      <c r="AC79" s="11" t="str">
        <f t="shared" si="122"/>
        <v/>
      </c>
      <c r="AD79" s="11" t="str">
        <f t="shared" si="123"/>
        <v/>
      </c>
      <c r="AE79" s="11" t="str">
        <f t="shared" si="124"/>
        <v/>
      </c>
      <c r="AF79" s="11" t="str">
        <f t="shared" si="125"/>
        <v/>
      </c>
      <c r="AG79" s="11" t="str">
        <f t="shared" si="126"/>
        <v/>
      </c>
      <c r="AI79" s="41" t="str">
        <f t="shared" si="86"/>
        <v/>
      </c>
      <c r="AJ79" s="52"/>
      <c r="AK79" s="52"/>
      <c r="AL79" s="52"/>
      <c r="AM79" s="52"/>
      <c r="AN79" s="52"/>
      <c r="AO79" s="52"/>
      <c r="AP79" s="52"/>
      <c r="AQ79" s="52"/>
      <c r="AR79" s="52"/>
      <c r="AS79" s="42"/>
      <c r="AT79" s="123"/>
      <c r="AU79" s="42">
        <f t="shared" si="87"/>
        <v>0</v>
      </c>
      <c r="AV79" s="42">
        <f t="shared" si="88"/>
        <v>0</v>
      </c>
      <c r="AW79" s="42">
        <f t="shared" si="89"/>
        <v>0</v>
      </c>
      <c r="AX79" s="42">
        <f t="shared" si="90"/>
        <v>0</v>
      </c>
      <c r="AY79" s="42">
        <f t="shared" si="91"/>
        <v>0</v>
      </c>
      <c r="AZ79" s="42">
        <f t="shared" si="92"/>
        <v>0</v>
      </c>
      <c r="BA79" s="42">
        <f t="shared" si="93"/>
        <v>0</v>
      </c>
      <c r="BB79" s="42">
        <f t="shared" si="94"/>
        <v>0</v>
      </c>
      <c r="BC79" s="42">
        <f t="shared" si="95"/>
        <v>0</v>
      </c>
      <c r="BD79" s="42">
        <f t="shared" si="127"/>
        <v>0</v>
      </c>
      <c r="BE79" s="42" t="e">
        <f t="shared" si="96"/>
        <v>#DIV/0!</v>
      </c>
      <c r="BF79" s="42" t="e">
        <f t="shared" si="97"/>
        <v>#DIV/0!</v>
      </c>
      <c r="BG79" s="42" t="e">
        <f t="shared" si="98"/>
        <v>#DIV/0!</v>
      </c>
      <c r="BH79" s="42" t="e">
        <f t="shared" si="99"/>
        <v>#DIV/0!</v>
      </c>
      <c r="BI79" s="42" t="e">
        <f t="shared" si="100"/>
        <v>#DIV/0!</v>
      </c>
      <c r="BJ79" s="42" t="e">
        <f t="shared" si="101"/>
        <v>#DIV/0!</v>
      </c>
      <c r="BK79" s="42" t="e">
        <f t="shared" si="102"/>
        <v>#DIV/0!</v>
      </c>
      <c r="BL79" s="42" t="e">
        <f t="shared" si="103"/>
        <v>#DIV/0!</v>
      </c>
      <c r="BM79" s="42" t="e">
        <f t="shared" si="104"/>
        <v>#DIV/0!</v>
      </c>
      <c r="BN79" s="42"/>
      <c r="BO79" s="42">
        <f t="shared" si="105"/>
        <v>0</v>
      </c>
      <c r="BP79" s="42">
        <f t="shared" si="106"/>
        <v>0</v>
      </c>
      <c r="BQ79" s="42">
        <f t="shared" si="107"/>
        <v>0</v>
      </c>
      <c r="BR79" s="42">
        <f t="shared" si="108"/>
        <v>0</v>
      </c>
      <c r="BS79" s="42">
        <f t="shared" si="109"/>
        <v>0</v>
      </c>
      <c r="BT79" s="42">
        <f t="shared" si="110"/>
        <v>0</v>
      </c>
      <c r="BU79" s="42">
        <f t="shared" si="111"/>
        <v>0</v>
      </c>
      <c r="BV79" s="42">
        <f t="shared" si="112"/>
        <v>0</v>
      </c>
      <c r="BW79" s="42">
        <f t="shared" si="113"/>
        <v>0</v>
      </c>
      <c r="BX79" s="43">
        <f t="shared" si="128"/>
        <v>0</v>
      </c>
      <c r="BY79" s="42" t="str">
        <f t="shared" si="129"/>
        <v/>
      </c>
      <c r="BZ79" s="42" t="str">
        <f t="shared" si="130"/>
        <v/>
      </c>
      <c r="CA79" s="42" t="str">
        <f t="shared" si="131"/>
        <v/>
      </c>
      <c r="CB79" s="42" t="str">
        <f t="shared" si="132"/>
        <v/>
      </c>
      <c r="CC79" s="42" t="str">
        <f t="shared" si="133"/>
        <v/>
      </c>
      <c r="CD79" s="42" t="str">
        <f t="shared" si="134"/>
        <v/>
      </c>
      <c r="CE79" s="42" t="str">
        <f t="shared" si="135"/>
        <v/>
      </c>
      <c r="CF79" s="42" t="str">
        <f t="shared" si="136"/>
        <v/>
      </c>
      <c r="CG79" s="42" t="str">
        <f t="shared" si="137"/>
        <v/>
      </c>
      <c r="CH79" s="43">
        <f t="shared" si="138"/>
        <v>0</v>
      </c>
    </row>
    <row r="80" spans="2:86">
      <c r="B80" s="46"/>
      <c r="C80" s="50"/>
      <c r="D80" s="51"/>
      <c r="E80" s="51"/>
      <c r="F80" s="119" t="str">
        <f t="shared" si="114"/>
        <v/>
      </c>
      <c r="G80" s="47"/>
      <c r="H80" s="47"/>
      <c r="I80" s="47"/>
      <c r="J80" s="47"/>
      <c r="K80" s="47"/>
      <c r="L80" s="47"/>
      <c r="M80" s="47"/>
      <c r="N80" s="47"/>
      <c r="O80" s="47"/>
      <c r="P80" s="47"/>
      <c r="Q80" s="47"/>
      <c r="R80" s="47"/>
      <c r="V80" s="11" t="str">
        <f t="shared" si="115"/>
        <v/>
      </c>
      <c r="W80" s="11" t="str">
        <f t="shared" si="116"/>
        <v/>
      </c>
      <c r="X80" s="11" t="str">
        <f t="shared" si="117"/>
        <v/>
      </c>
      <c r="Y80" s="11" t="str">
        <f t="shared" si="118"/>
        <v/>
      </c>
      <c r="Z80" s="11" t="str">
        <f t="shared" si="119"/>
        <v/>
      </c>
      <c r="AA80" s="11" t="str">
        <f t="shared" si="120"/>
        <v/>
      </c>
      <c r="AB80" s="11" t="str">
        <f t="shared" si="121"/>
        <v/>
      </c>
      <c r="AC80" s="11" t="str">
        <f t="shared" si="122"/>
        <v/>
      </c>
      <c r="AD80" s="11" t="str">
        <f t="shared" si="123"/>
        <v/>
      </c>
      <c r="AE80" s="11" t="str">
        <f t="shared" si="124"/>
        <v/>
      </c>
      <c r="AF80" s="11" t="str">
        <f t="shared" si="125"/>
        <v/>
      </c>
      <c r="AG80" s="11" t="str">
        <f t="shared" si="126"/>
        <v/>
      </c>
      <c r="AI80" s="41" t="str">
        <f t="shared" si="86"/>
        <v/>
      </c>
      <c r="AJ80" s="52"/>
      <c r="AK80" s="52"/>
      <c r="AL80" s="52"/>
      <c r="AM80" s="52"/>
      <c r="AN80" s="52"/>
      <c r="AO80" s="52"/>
      <c r="AP80" s="52"/>
      <c r="AQ80" s="52"/>
      <c r="AR80" s="52"/>
      <c r="AS80" s="42"/>
      <c r="AT80" s="123"/>
      <c r="AU80" s="42">
        <f t="shared" si="87"/>
        <v>0</v>
      </c>
      <c r="AV80" s="42">
        <f t="shared" si="88"/>
        <v>0</v>
      </c>
      <c r="AW80" s="42">
        <f t="shared" si="89"/>
        <v>0</v>
      </c>
      <c r="AX80" s="42">
        <f t="shared" si="90"/>
        <v>0</v>
      </c>
      <c r="AY80" s="42">
        <f t="shared" si="91"/>
        <v>0</v>
      </c>
      <c r="AZ80" s="42">
        <f t="shared" si="92"/>
        <v>0</v>
      </c>
      <c r="BA80" s="42">
        <f t="shared" si="93"/>
        <v>0</v>
      </c>
      <c r="BB80" s="42">
        <f t="shared" si="94"/>
        <v>0</v>
      </c>
      <c r="BC80" s="42">
        <f t="shared" si="95"/>
        <v>0</v>
      </c>
      <c r="BD80" s="42">
        <f t="shared" si="127"/>
        <v>0</v>
      </c>
      <c r="BE80" s="42" t="e">
        <f t="shared" si="96"/>
        <v>#DIV/0!</v>
      </c>
      <c r="BF80" s="42" t="e">
        <f t="shared" si="97"/>
        <v>#DIV/0!</v>
      </c>
      <c r="BG80" s="42" t="e">
        <f t="shared" si="98"/>
        <v>#DIV/0!</v>
      </c>
      <c r="BH80" s="42" t="e">
        <f t="shared" si="99"/>
        <v>#DIV/0!</v>
      </c>
      <c r="BI80" s="42" t="e">
        <f t="shared" si="100"/>
        <v>#DIV/0!</v>
      </c>
      <c r="BJ80" s="42" t="e">
        <f t="shared" si="101"/>
        <v>#DIV/0!</v>
      </c>
      <c r="BK80" s="42" t="e">
        <f t="shared" si="102"/>
        <v>#DIV/0!</v>
      </c>
      <c r="BL80" s="42" t="e">
        <f t="shared" si="103"/>
        <v>#DIV/0!</v>
      </c>
      <c r="BM80" s="42" t="e">
        <f t="shared" si="104"/>
        <v>#DIV/0!</v>
      </c>
      <c r="BN80" s="42"/>
      <c r="BO80" s="42">
        <f t="shared" si="105"/>
        <v>0</v>
      </c>
      <c r="BP80" s="42">
        <f t="shared" si="106"/>
        <v>0</v>
      </c>
      <c r="BQ80" s="42">
        <f t="shared" si="107"/>
        <v>0</v>
      </c>
      <c r="BR80" s="42">
        <f t="shared" si="108"/>
        <v>0</v>
      </c>
      <c r="BS80" s="42">
        <f t="shared" si="109"/>
        <v>0</v>
      </c>
      <c r="BT80" s="42">
        <f t="shared" si="110"/>
        <v>0</v>
      </c>
      <c r="BU80" s="42">
        <f t="shared" si="111"/>
        <v>0</v>
      </c>
      <c r="BV80" s="42">
        <f t="shared" si="112"/>
        <v>0</v>
      </c>
      <c r="BW80" s="42">
        <f t="shared" si="113"/>
        <v>0</v>
      </c>
      <c r="BX80" s="43">
        <f t="shared" si="128"/>
        <v>0</v>
      </c>
      <c r="BY80" s="42" t="str">
        <f t="shared" si="129"/>
        <v/>
      </c>
      <c r="BZ80" s="42" t="str">
        <f t="shared" si="130"/>
        <v/>
      </c>
      <c r="CA80" s="42" t="str">
        <f t="shared" si="131"/>
        <v/>
      </c>
      <c r="CB80" s="42" t="str">
        <f t="shared" si="132"/>
        <v/>
      </c>
      <c r="CC80" s="42" t="str">
        <f t="shared" si="133"/>
        <v/>
      </c>
      <c r="CD80" s="42" t="str">
        <f t="shared" si="134"/>
        <v/>
      </c>
      <c r="CE80" s="42" t="str">
        <f t="shared" si="135"/>
        <v/>
      </c>
      <c r="CF80" s="42" t="str">
        <f t="shared" si="136"/>
        <v/>
      </c>
      <c r="CG80" s="42" t="str">
        <f t="shared" si="137"/>
        <v/>
      </c>
      <c r="CH80" s="43">
        <f t="shared" si="138"/>
        <v>0</v>
      </c>
    </row>
    <row r="81" spans="2:86">
      <c r="B81" s="46"/>
      <c r="C81" s="50"/>
      <c r="D81" s="51"/>
      <c r="E81" s="51"/>
      <c r="F81" s="119" t="str">
        <f t="shared" si="114"/>
        <v/>
      </c>
      <c r="G81" s="47"/>
      <c r="H81" s="47"/>
      <c r="I81" s="47"/>
      <c r="J81" s="47"/>
      <c r="K81" s="47"/>
      <c r="L81" s="47"/>
      <c r="M81" s="47"/>
      <c r="N81" s="47"/>
      <c r="O81" s="47"/>
      <c r="P81" s="47"/>
      <c r="Q81" s="47"/>
      <c r="R81" s="47"/>
      <c r="V81" s="11" t="str">
        <f t="shared" si="115"/>
        <v/>
      </c>
      <c r="W81" s="11" t="str">
        <f t="shared" si="116"/>
        <v/>
      </c>
      <c r="X81" s="11" t="str">
        <f t="shared" si="117"/>
        <v/>
      </c>
      <c r="Y81" s="11" t="str">
        <f t="shared" si="118"/>
        <v/>
      </c>
      <c r="Z81" s="11" t="str">
        <f t="shared" si="119"/>
        <v/>
      </c>
      <c r="AA81" s="11" t="str">
        <f t="shared" si="120"/>
        <v/>
      </c>
      <c r="AB81" s="11" t="str">
        <f t="shared" si="121"/>
        <v/>
      </c>
      <c r="AC81" s="11" t="str">
        <f t="shared" si="122"/>
        <v/>
      </c>
      <c r="AD81" s="11" t="str">
        <f t="shared" si="123"/>
        <v/>
      </c>
      <c r="AE81" s="11" t="str">
        <f t="shared" si="124"/>
        <v/>
      </c>
      <c r="AF81" s="11" t="str">
        <f t="shared" si="125"/>
        <v/>
      </c>
      <c r="AG81" s="11" t="str">
        <f t="shared" si="126"/>
        <v/>
      </c>
      <c r="AI81" s="41" t="str">
        <f t="shared" si="86"/>
        <v/>
      </c>
      <c r="AJ81" s="52"/>
      <c r="AK81" s="52"/>
      <c r="AL81" s="52"/>
      <c r="AM81" s="52"/>
      <c r="AN81" s="52"/>
      <c r="AO81" s="52"/>
      <c r="AP81" s="52"/>
      <c r="AQ81" s="52"/>
      <c r="AR81" s="52"/>
      <c r="AS81" s="42"/>
      <c r="AT81" s="123"/>
      <c r="AU81" s="42">
        <f t="shared" si="87"/>
        <v>0</v>
      </c>
      <c r="AV81" s="42">
        <f t="shared" si="88"/>
        <v>0</v>
      </c>
      <c r="AW81" s="42">
        <f t="shared" si="89"/>
        <v>0</v>
      </c>
      <c r="AX81" s="42">
        <f t="shared" si="90"/>
        <v>0</v>
      </c>
      <c r="AY81" s="42">
        <f t="shared" si="91"/>
        <v>0</v>
      </c>
      <c r="AZ81" s="42">
        <f t="shared" si="92"/>
        <v>0</v>
      </c>
      <c r="BA81" s="42">
        <f t="shared" si="93"/>
        <v>0</v>
      </c>
      <c r="BB81" s="42">
        <f t="shared" si="94"/>
        <v>0</v>
      </c>
      <c r="BC81" s="42">
        <f t="shared" si="95"/>
        <v>0</v>
      </c>
      <c r="BD81" s="42">
        <f t="shared" si="127"/>
        <v>0</v>
      </c>
      <c r="BE81" s="42" t="e">
        <f t="shared" si="96"/>
        <v>#DIV/0!</v>
      </c>
      <c r="BF81" s="42" t="e">
        <f t="shared" si="97"/>
        <v>#DIV/0!</v>
      </c>
      <c r="BG81" s="42" t="e">
        <f t="shared" si="98"/>
        <v>#DIV/0!</v>
      </c>
      <c r="BH81" s="42" t="e">
        <f t="shared" si="99"/>
        <v>#DIV/0!</v>
      </c>
      <c r="BI81" s="42" t="e">
        <f t="shared" si="100"/>
        <v>#DIV/0!</v>
      </c>
      <c r="BJ81" s="42" t="e">
        <f t="shared" si="101"/>
        <v>#DIV/0!</v>
      </c>
      <c r="BK81" s="42" t="e">
        <f t="shared" si="102"/>
        <v>#DIV/0!</v>
      </c>
      <c r="BL81" s="42" t="e">
        <f t="shared" si="103"/>
        <v>#DIV/0!</v>
      </c>
      <c r="BM81" s="42" t="e">
        <f t="shared" si="104"/>
        <v>#DIV/0!</v>
      </c>
      <c r="BN81" s="42"/>
      <c r="BO81" s="42">
        <f t="shared" si="105"/>
        <v>0</v>
      </c>
      <c r="BP81" s="42">
        <f t="shared" si="106"/>
        <v>0</v>
      </c>
      <c r="BQ81" s="42">
        <f t="shared" si="107"/>
        <v>0</v>
      </c>
      <c r="BR81" s="42">
        <f t="shared" si="108"/>
        <v>0</v>
      </c>
      <c r="BS81" s="42">
        <f t="shared" si="109"/>
        <v>0</v>
      </c>
      <c r="BT81" s="42">
        <f t="shared" si="110"/>
        <v>0</v>
      </c>
      <c r="BU81" s="42">
        <f t="shared" si="111"/>
        <v>0</v>
      </c>
      <c r="BV81" s="42">
        <f t="shared" si="112"/>
        <v>0</v>
      </c>
      <c r="BW81" s="42">
        <f t="shared" si="113"/>
        <v>0</v>
      </c>
      <c r="BX81" s="43">
        <f t="shared" si="128"/>
        <v>0</v>
      </c>
      <c r="BY81" s="42" t="str">
        <f t="shared" si="129"/>
        <v/>
      </c>
      <c r="BZ81" s="42" t="str">
        <f t="shared" si="130"/>
        <v/>
      </c>
      <c r="CA81" s="42" t="str">
        <f t="shared" si="131"/>
        <v/>
      </c>
      <c r="CB81" s="42" t="str">
        <f t="shared" si="132"/>
        <v/>
      </c>
      <c r="CC81" s="42" t="str">
        <f t="shared" si="133"/>
        <v/>
      </c>
      <c r="CD81" s="42" t="str">
        <f t="shared" si="134"/>
        <v/>
      </c>
      <c r="CE81" s="42" t="str">
        <f t="shared" si="135"/>
        <v/>
      </c>
      <c r="CF81" s="42" t="str">
        <f t="shared" si="136"/>
        <v/>
      </c>
      <c r="CG81" s="42" t="str">
        <f t="shared" si="137"/>
        <v/>
      </c>
      <c r="CH81" s="43">
        <f t="shared" si="138"/>
        <v>0</v>
      </c>
    </row>
    <row r="82" spans="2:86">
      <c r="B82" s="46"/>
      <c r="C82" s="50"/>
      <c r="D82" s="51"/>
      <c r="E82" s="51"/>
      <c r="F82" s="119" t="str">
        <f t="shared" si="114"/>
        <v/>
      </c>
      <c r="G82" s="47"/>
      <c r="H82" s="47"/>
      <c r="I82" s="47"/>
      <c r="J82" s="47"/>
      <c r="K82" s="47"/>
      <c r="L82" s="47"/>
      <c r="M82" s="47"/>
      <c r="N82" s="47"/>
      <c r="O82" s="47"/>
      <c r="P82" s="47"/>
      <c r="Q82" s="47"/>
      <c r="R82" s="47"/>
      <c r="V82" s="11" t="str">
        <f t="shared" si="115"/>
        <v/>
      </c>
      <c r="W82" s="11" t="str">
        <f t="shared" si="116"/>
        <v/>
      </c>
      <c r="X82" s="11" t="str">
        <f t="shared" si="117"/>
        <v/>
      </c>
      <c r="Y82" s="11" t="str">
        <f t="shared" si="118"/>
        <v/>
      </c>
      <c r="Z82" s="11" t="str">
        <f t="shared" si="119"/>
        <v/>
      </c>
      <c r="AA82" s="11" t="str">
        <f t="shared" si="120"/>
        <v/>
      </c>
      <c r="AB82" s="11" t="str">
        <f t="shared" si="121"/>
        <v/>
      </c>
      <c r="AC82" s="11" t="str">
        <f t="shared" si="122"/>
        <v/>
      </c>
      <c r="AD82" s="11" t="str">
        <f t="shared" si="123"/>
        <v/>
      </c>
      <c r="AE82" s="11" t="str">
        <f t="shared" si="124"/>
        <v/>
      </c>
      <c r="AF82" s="11" t="str">
        <f t="shared" si="125"/>
        <v/>
      </c>
      <c r="AG82" s="11" t="str">
        <f t="shared" si="126"/>
        <v/>
      </c>
      <c r="AI82" s="41" t="str">
        <f t="shared" si="86"/>
        <v/>
      </c>
      <c r="AJ82" s="52"/>
      <c r="AK82" s="52"/>
      <c r="AL82" s="52"/>
      <c r="AM82" s="52"/>
      <c r="AN82" s="52"/>
      <c r="AO82" s="52"/>
      <c r="AP82" s="52"/>
      <c r="AQ82" s="52"/>
      <c r="AR82" s="52"/>
      <c r="AS82" s="42"/>
      <c r="AT82" s="123"/>
      <c r="AU82" s="42">
        <f t="shared" si="87"/>
        <v>0</v>
      </c>
      <c r="AV82" s="42">
        <f t="shared" si="88"/>
        <v>0</v>
      </c>
      <c r="AW82" s="42">
        <f t="shared" si="89"/>
        <v>0</v>
      </c>
      <c r="AX82" s="42">
        <f t="shared" si="90"/>
        <v>0</v>
      </c>
      <c r="AY82" s="42">
        <f t="shared" si="91"/>
        <v>0</v>
      </c>
      <c r="AZ82" s="42">
        <f t="shared" si="92"/>
        <v>0</v>
      </c>
      <c r="BA82" s="42">
        <f t="shared" si="93"/>
        <v>0</v>
      </c>
      <c r="BB82" s="42">
        <f t="shared" si="94"/>
        <v>0</v>
      </c>
      <c r="BC82" s="42">
        <f t="shared" si="95"/>
        <v>0</v>
      </c>
      <c r="BD82" s="42">
        <f t="shared" si="127"/>
        <v>0</v>
      </c>
      <c r="BE82" s="42" t="e">
        <f t="shared" si="96"/>
        <v>#DIV/0!</v>
      </c>
      <c r="BF82" s="42" t="e">
        <f t="shared" si="97"/>
        <v>#DIV/0!</v>
      </c>
      <c r="BG82" s="42" t="e">
        <f t="shared" si="98"/>
        <v>#DIV/0!</v>
      </c>
      <c r="BH82" s="42" t="e">
        <f t="shared" si="99"/>
        <v>#DIV/0!</v>
      </c>
      <c r="BI82" s="42" t="e">
        <f t="shared" si="100"/>
        <v>#DIV/0!</v>
      </c>
      <c r="BJ82" s="42" t="e">
        <f t="shared" si="101"/>
        <v>#DIV/0!</v>
      </c>
      <c r="BK82" s="42" t="e">
        <f t="shared" si="102"/>
        <v>#DIV/0!</v>
      </c>
      <c r="BL82" s="42" t="e">
        <f t="shared" si="103"/>
        <v>#DIV/0!</v>
      </c>
      <c r="BM82" s="42" t="e">
        <f t="shared" si="104"/>
        <v>#DIV/0!</v>
      </c>
      <c r="BN82" s="42"/>
      <c r="BO82" s="42">
        <f t="shared" si="105"/>
        <v>0</v>
      </c>
      <c r="BP82" s="42">
        <f t="shared" si="106"/>
        <v>0</v>
      </c>
      <c r="BQ82" s="42">
        <f t="shared" si="107"/>
        <v>0</v>
      </c>
      <c r="BR82" s="42">
        <f t="shared" si="108"/>
        <v>0</v>
      </c>
      <c r="BS82" s="42">
        <f t="shared" si="109"/>
        <v>0</v>
      </c>
      <c r="BT82" s="42">
        <f t="shared" si="110"/>
        <v>0</v>
      </c>
      <c r="BU82" s="42">
        <f t="shared" si="111"/>
        <v>0</v>
      </c>
      <c r="BV82" s="42">
        <f t="shared" si="112"/>
        <v>0</v>
      </c>
      <c r="BW82" s="42">
        <f t="shared" si="113"/>
        <v>0</v>
      </c>
      <c r="BX82" s="43">
        <f t="shared" si="128"/>
        <v>0</v>
      </c>
      <c r="BY82" s="42" t="str">
        <f t="shared" si="129"/>
        <v/>
      </c>
      <c r="BZ82" s="42" t="str">
        <f t="shared" si="130"/>
        <v/>
      </c>
      <c r="CA82" s="42" t="str">
        <f t="shared" si="131"/>
        <v/>
      </c>
      <c r="CB82" s="42" t="str">
        <f t="shared" si="132"/>
        <v/>
      </c>
      <c r="CC82" s="42" t="str">
        <f t="shared" si="133"/>
        <v/>
      </c>
      <c r="CD82" s="42" t="str">
        <f t="shared" si="134"/>
        <v/>
      </c>
      <c r="CE82" s="42" t="str">
        <f t="shared" si="135"/>
        <v/>
      </c>
      <c r="CF82" s="42" t="str">
        <f t="shared" si="136"/>
        <v/>
      </c>
      <c r="CG82" s="42" t="str">
        <f t="shared" si="137"/>
        <v/>
      </c>
      <c r="CH82" s="43">
        <f t="shared" si="138"/>
        <v>0</v>
      </c>
    </row>
    <row r="83" spans="2:86">
      <c r="B83" s="46"/>
      <c r="C83" s="50"/>
      <c r="D83" s="51"/>
      <c r="E83" s="51"/>
      <c r="F83" s="119" t="str">
        <f t="shared" si="114"/>
        <v/>
      </c>
      <c r="G83" s="47"/>
      <c r="H83" s="47"/>
      <c r="I83" s="47"/>
      <c r="J83" s="47"/>
      <c r="K83" s="47"/>
      <c r="L83" s="47"/>
      <c r="M83" s="47"/>
      <c r="N83" s="47"/>
      <c r="O83" s="47"/>
      <c r="P83" s="47"/>
      <c r="Q83" s="47"/>
      <c r="R83" s="47"/>
      <c r="V83" s="11" t="str">
        <f t="shared" si="115"/>
        <v/>
      </c>
      <c r="W83" s="11" t="str">
        <f t="shared" si="116"/>
        <v/>
      </c>
      <c r="X83" s="11" t="str">
        <f t="shared" si="117"/>
        <v/>
      </c>
      <c r="Y83" s="11" t="str">
        <f t="shared" si="118"/>
        <v/>
      </c>
      <c r="Z83" s="11" t="str">
        <f t="shared" si="119"/>
        <v/>
      </c>
      <c r="AA83" s="11" t="str">
        <f t="shared" si="120"/>
        <v/>
      </c>
      <c r="AB83" s="11" t="str">
        <f t="shared" si="121"/>
        <v/>
      </c>
      <c r="AC83" s="11" t="str">
        <f t="shared" si="122"/>
        <v/>
      </c>
      <c r="AD83" s="11" t="str">
        <f t="shared" si="123"/>
        <v/>
      </c>
      <c r="AE83" s="11" t="str">
        <f t="shared" si="124"/>
        <v/>
      </c>
      <c r="AF83" s="11" t="str">
        <f t="shared" si="125"/>
        <v/>
      </c>
      <c r="AG83" s="11" t="str">
        <f t="shared" si="126"/>
        <v/>
      </c>
      <c r="AI83" s="41" t="str">
        <f t="shared" si="86"/>
        <v/>
      </c>
      <c r="AJ83" s="52"/>
      <c r="AK83" s="52"/>
      <c r="AL83" s="52"/>
      <c r="AM83" s="52"/>
      <c r="AN83" s="52"/>
      <c r="AO83" s="52"/>
      <c r="AP83" s="52"/>
      <c r="AQ83" s="52"/>
      <c r="AR83" s="52"/>
      <c r="AS83" s="42"/>
      <c r="AT83" s="123"/>
      <c r="AU83" s="42">
        <f t="shared" si="87"/>
        <v>0</v>
      </c>
      <c r="AV83" s="42">
        <f t="shared" si="88"/>
        <v>0</v>
      </c>
      <c r="AW83" s="42">
        <f t="shared" si="89"/>
        <v>0</v>
      </c>
      <c r="AX83" s="42">
        <f t="shared" si="90"/>
        <v>0</v>
      </c>
      <c r="AY83" s="42">
        <f t="shared" si="91"/>
        <v>0</v>
      </c>
      <c r="AZ83" s="42">
        <f t="shared" si="92"/>
        <v>0</v>
      </c>
      <c r="BA83" s="42">
        <f t="shared" si="93"/>
        <v>0</v>
      </c>
      <c r="BB83" s="42">
        <f t="shared" si="94"/>
        <v>0</v>
      </c>
      <c r="BC83" s="42">
        <f t="shared" si="95"/>
        <v>0</v>
      </c>
      <c r="BD83" s="42">
        <f t="shared" si="127"/>
        <v>0</v>
      </c>
      <c r="BE83" s="42" t="e">
        <f t="shared" si="96"/>
        <v>#DIV/0!</v>
      </c>
      <c r="BF83" s="42" t="e">
        <f t="shared" si="97"/>
        <v>#DIV/0!</v>
      </c>
      <c r="BG83" s="42" t="e">
        <f t="shared" si="98"/>
        <v>#DIV/0!</v>
      </c>
      <c r="BH83" s="42" t="e">
        <f t="shared" si="99"/>
        <v>#DIV/0!</v>
      </c>
      <c r="BI83" s="42" t="e">
        <f t="shared" si="100"/>
        <v>#DIV/0!</v>
      </c>
      <c r="BJ83" s="42" t="e">
        <f t="shared" si="101"/>
        <v>#DIV/0!</v>
      </c>
      <c r="BK83" s="42" t="e">
        <f t="shared" si="102"/>
        <v>#DIV/0!</v>
      </c>
      <c r="BL83" s="42" t="e">
        <f t="shared" si="103"/>
        <v>#DIV/0!</v>
      </c>
      <c r="BM83" s="42" t="e">
        <f t="shared" si="104"/>
        <v>#DIV/0!</v>
      </c>
      <c r="BN83" s="42"/>
      <c r="BO83" s="42">
        <f t="shared" si="105"/>
        <v>0</v>
      </c>
      <c r="BP83" s="42">
        <f t="shared" si="106"/>
        <v>0</v>
      </c>
      <c r="BQ83" s="42">
        <f t="shared" si="107"/>
        <v>0</v>
      </c>
      <c r="BR83" s="42">
        <f t="shared" si="108"/>
        <v>0</v>
      </c>
      <c r="BS83" s="42">
        <f t="shared" si="109"/>
        <v>0</v>
      </c>
      <c r="BT83" s="42">
        <f t="shared" si="110"/>
        <v>0</v>
      </c>
      <c r="BU83" s="42">
        <f t="shared" si="111"/>
        <v>0</v>
      </c>
      <c r="BV83" s="42">
        <f t="shared" si="112"/>
        <v>0</v>
      </c>
      <c r="BW83" s="42">
        <f t="shared" si="113"/>
        <v>0</v>
      </c>
      <c r="BX83" s="43">
        <f t="shared" si="128"/>
        <v>0</v>
      </c>
      <c r="BY83" s="42" t="str">
        <f t="shared" si="129"/>
        <v/>
      </c>
      <c r="BZ83" s="42" t="str">
        <f t="shared" si="130"/>
        <v/>
      </c>
      <c r="CA83" s="42" t="str">
        <f t="shared" si="131"/>
        <v/>
      </c>
      <c r="CB83" s="42" t="str">
        <f t="shared" si="132"/>
        <v/>
      </c>
      <c r="CC83" s="42" t="str">
        <f t="shared" si="133"/>
        <v/>
      </c>
      <c r="CD83" s="42" t="str">
        <f t="shared" si="134"/>
        <v/>
      </c>
      <c r="CE83" s="42" t="str">
        <f t="shared" si="135"/>
        <v/>
      </c>
      <c r="CF83" s="42" t="str">
        <f t="shared" si="136"/>
        <v/>
      </c>
      <c r="CG83" s="42" t="str">
        <f t="shared" si="137"/>
        <v/>
      </c>
      <c r="CH83" s="43">
        <f t="shared" si="138"/>
        <v>0</v>
      </c>
    </row>
    <row r="84" spans="2:86">
      <c r="B84" s="46"/>
      <c r="C84" s="50"/>
      <c r="D84" s="51"/>
      <c r="E84" s="51"/>
      <c r="F84" s="119" t="str">
        <f t="shared" si="114"/>
        <v/>
      </c>
      <c r="G84" s="47"/>
      <c r="H84" s="47"/>
      <c r="I84" s="47"/>
      <c r="J84" s="47"/>
      <c r="K84" s="47"/>
      <c r="L84" s="47"/>
      <c r="M84" s="47"/>
      <c r="N84" s="47"/>
      <c r="O84" s="47"/>
      <c r="P84" s="47"/>
      <c r="Q84" s="47"/>
      <c r="R84" s="47"/>
      <c r="V84" s="11" t="str">
        <f t="shared" si="115"/>
        <v/>
      </c>
      <c r="W84" s="11" t="str">
        <f t="shared" si="116"/>
        <v/>
      </c>
      <c r="X84" s="11" t="str">
        <f t="shared" si="117"/>
        <v/>
      </c>
      <c r="Y84" s="11" t="str">
        <f t="shared" si="118"/>
        <v/>
      </c>
      <c r="Z84" s="11" t="str">
        <f t="shared" si="119"/>
        <v/>
      </c>
      <c r="AA84" s="11" t="str">
        <f t="shared" si="120"/>
        <v/>
      </c>
      <c r="AB84" s="11" t="str">
        <f t="shared" si="121"/>
        <v/>
      </c>
      <c r="AC84" s="11" t="str">
        <f t="shared" si="122"/>
        <v/>
      </c>
      <c r="AD84" s="11" t="str">
        <f t="shared" si="123"/>
        <v/>
      </c>
      <c r="AE84" s="11" t="str">
        <f t="shared" si="124"/>
        <v/>
      </c>
      <c r="AF84" s="11" t="str">
        <f t="shared" si="125"/>
        <v/>
      </c>
      <c r="AG84" s="11" t="str">
        <f t="shared" si="126"/>
        <v/>
      </c>
      <c r="AI84" s="41" t="str">
        <f t="shared" si="86"/>
        <v/>
      </c>
      <c r="AJ84" s="52"/>
      <c r="AK84" s="52"/>
      <c r="AL84" s="52"/>
      <c r="AM84" s="52"/>
      <c r="AN84" s="52"/>
      <c r="AO84" s="52"/>
      <c r="AP84" s="52"/>
      <c r="AQ84" s="52"/>
      <c r="AR84" s="52"/>
      <c r="AS84" s="42"/>
      <c r="AT84" s="123"/>
      <c r="AU84" s="42">
        <f t="shared" si="87"/>
        <v>0</v>
      </c>
      <c r="AV84" s="42">
        <f t="shared" si="88"/>
        <v>0</v>
      </c>
      <c r="AW84" s="42">
        <f t="shared" si="89"/>
        <v>0</v>
      </c>
      <c r="AX84" s="42">
        <f t="shared" si="90"/>
        <v>0</v>
      </c>
      <c r="AY84" s="42">
        <f t="shared" si="91"/>
        <v>0</v>
      </c>
      <c r="AZ84" s="42">
        <f t="shared" si="92"/>
        <v>0</v>
      </c>
      <c r="BA84" s="42">
        <f t="shared" si="93"/>
        <v>0</v>
      </c>
      <c r="BB84" s="42">
        <f t="shared" si="94"/>
        <v>0</v>
      </c>
      <c r="BC84" s="42">
        <f t="shared" si="95"/>
        <v>0</v>
      </c>
      <c r="BD84" s="42">
        <f t="shared" si="127"/>
        <v>0</v>
      </c>
      <c r="BE84" s="42" t="e">
        <f t="shared" si="96"/>
        <v>#DIV/0!</v>
      </c>
      <c r="BF84" s="42" t="e">
        <f t="shared" si="97"/>
        <v>#DIV/0!</v>
      </c>
      <c r="BG84" s="42" t="e">
        <f t="shared" si="98"/>
        <v>#DIV/0!</v>
      </c>
      <c r="BH84" s="42" t="e">
        <f t="shared" si="99"/>
        <v>#DIV/0!</v>
      </c>
      <c r="BI84" s="42" t="e">
        <f t="shared" si="100"/>
        <v>#DIV/0!</v>
      </c>
      <c r="BJ84" s="42" t="e">
        <f t="shared" si="101"/>
        <v>#DIV/0!</v>
      </c>
      <c r="BK84" s="42" t="e">
        <f t="shared" si="102"/>
        <v>#DIV/0!</v>
      </c>
      <c r="BL84" s="42" t="e">
        <f t="shared" si="103"/>
        <v>#DIV/0!</v>
      </c>
      <c r="BM84" s="42" t="e">
        <f t="shared" si="104"/>
        <v>#DIV/0!</v>
      </c>
      <c r="BN84" s="42"/>
      <c r="BO84" s="42">
        <f t="shared" si="105"/>
        <v>0</v>
      </c>
      <c r="BP84" s="42">
        <f t="shared" si="106"/>
        <v>0</v>
      </c>
      <c r="BQ84" s="42">
        <f t="shared" si="107"/>
        <v>0</v>
      </c>
      <c r="BR84" s="42">
        <f t="shared" si="108"/>
        <v>0</v>
      </c>
      <c r="BS84" s="42">
        <f t="shared" si="109"/>
        <v>0</v>
      </c>
      <c r="BT84" s="42">
        <f t="shared" si="110"/>
        <v>0</v>
      </c>
      <c r="BU84" s="42">
        <f t="shared" si="111"/>
        <v>0</v>
      </c>
      <c r="BV84" s="42">
        <f t="shared" si="112"/>
        <v>0</v>
      </c>
      <c r="BW84" s="42">
        <f t="shared" si="113"/>
        <v>0</v>
      </c>
      <c r="BX84" s="43">
        <f t="shared" si="128"/>
        <v>0</v>
      </c>
      <c r="BY84" s="42" t="str">
        <f t="shared" si="129"/>
        <v/>
      </c>
      <c r="BZ84" s="42" t="str">
        <f t="shared" si="130"/>
        <v/>
      </c>
      <c r="CA84" s="42" t="str">
        <f t="shared" si="131"/>
        <v/>
      </c>
      <c r="CB84" s="42" t="str">
        <f t="shared" si="132"/>
        <v/>
      </c>
      <c r="CC84" s="42" t="str">
        <f t="shared" si="133"/>
        <v/>
      </c>
      <c r="CD84" s="42" t="str">
        <f t="shared" si="134"/>
        <v/>
      </c>
      <c r="CE84" s="42" t="str">
        <f t="shared" si="135"/>
        <v/>
      </c>
      <c r="CF84" s="42" t="str">
        <f t="shared" si="136"/>
        <v/>
      </c>
      <c r="CG84" s="42" t="str">
        <f t="shared" si="137"/>
        <v/>
      </c>
      <c r="CH84" s="43">
        <f t="shared" si="138"/>
        <v>0</v>
      </c>
    </row>
    <row r="85" spans="2:86">
      <c r="B85" s="46"/>
      <c r="C85" s="50"/>
      <c r="D85" s="51"/>
      <c r="E85" s="51"/>
      <c r="F85" s="119" t="str">
        <f t="shared" si="114"/>
        <v/>
      </c>
      <c r="G85" s="47"/>
      <c r="H85" s="47"/>
      <c r="I85" s="47"/>
      <c r="J85" s="47"/>
      <c r="K85" s="47"/>
      <c r="L85" s="47"/>
      <c r="M85" s="47"/>
      <c r="N85" s="47"/>
      <c r="O85" s="47"/>
      <c r="P85" s="47"/>
      <c r="Q85" s="47"/>
      <c r="R85" s="47"/>
      <c r="V85" s="11" t="str">
        <f t="shared" si="115"/>
        <v/>
      </c>
      <c r="W85" s="11" t="str">
        <f t="shared" si="116"/>
        <v/>
      </c>
      <c r="X85" s="11" t="str">
        <f t="shared" si="117"/>
        <v/>
      </c>
      <c r="Y85" s="11" t="str">
        <f t="shared" si="118"/>
        <v/>
      </c>
      <c r="Z85" s="11" t="str">
        <f t="shared" si="119"/>
        <v/>
      </c>
      <c r="AA85" s="11" t="str">
        <f t="shared" si="120"/>
        <v/>
      </c>
      <c r="AB85" s="11" t="str">
        <f t="shared" si="121"/>
        <v/>
      </c>
      <c r="AC85" s="11" t="str">
        <f t="shared" si="122"/>
        <v/>
      </c>
      <c r="AD85" s="11" t="str">
        <f t="shared" si="123"/>
        <v/>
      </c>
      <c r="AE85" s="11" t="str">
        <f t="shared" si="124"/>
        <v/>
      </c>
      <c r="AF85" s="11" t="str">
        <f t="shared" si="125"/>
        <v/>
      </c>
      <c r="AG85" s="11" t="str">
        <f t="shared" si="126"/>
        <v/>
      </c>
      <c r="AI85" s="41" t="str">
        <f t="shared" si="86"/>
        <v/>
      </c>
      <c r="AJ85" s="52"/>
      <c r="AK85" s="52"/>
      <c r="AL85" s="52"/>
      <c r="AM85" s="52"/>
      <c r="AN85" s="52"/>
      <c r="AO85" s="52"/>
      <c r="AP85" s="52"/>
      <c r="AQ85" s="52"/>
      <c r="AR85" s="52"/>
      <c r="AS85" s="42"/>
      <c r="AT85" s="123"/>
      <c r="AU85" s="42">
        <f t="shared" si="87"/>
        <v>0</v>
      </c>
      <c r="AV85" s="42">
        <f t="shared" si="88"/>
        <v>0</v>
      </c>
      <c r="AW85" s="42">
        <f t="shared" si="89"/>
        <v>0</v>
      </c>
      <c r="AX85" s="42">
        <f t="shared" si="90"/>
        <v>0</v>
      </c>
      <c r="AY85" s="42">
        <f t="shared" si="91"/>
        <v>0</v>
      </c>
      <c r="AZ85" s="42">
        <f t="shared" si="92"/>
        <v>0</v>
      </c>
      <c r="BA85" s="42">
        <f t="shared" si="93"/>
        <v>0</v>
      </c>
      <c r="BB85" s="42">
        <f t="shared" si="94"/>
        <v>0</v>
      </c>
      <c r="BC85" s="42">
        <f t="shared" si="95"/>
        <v>0</v>
      </c>
      <c r="BD85" s="42">
        <f t="shared" si="127"/>
        <v>0</v>
      </c>
      <c r="BE85" s="42" t="e">
        <f t="shared" si="96"/>
        <v>#DIV/0!</v>
      </c>
      <c r="BF85" s="42" t="e">
        <f t="shared" si="97"/>
        <v>#DIV/0!</v>
      </c>
      <c r="BG85" s="42" t="e">
        <f t="shared" si="98"/>
        <v>#DIV/0!</v>
      </c>
      <c r="BH85" s="42" t="e">
        <f t="shared" si="99"/>
        <v>#DIV/0!</v>
      </c>
      <c r="BI85" s="42" t="e">
        <f t="shared" si="100"/>
        <v>#DIV/0!</v>
      </c>
      <c r="BJ85" s="42" t="e">
        <f t="shared" si="101"/>
        <v>#DIV/0!</v>
      </c>
      <c r="BK85" s="42" t="e">
        <f t="shared" si="102"/>
        <v>#DIV/0!</v>
      </c>
      <c r="BL85" s="42" t="e">
        <f t="shared" si="103"/>
        <v>#DIV/0!</v>
      </c>
      <c r="BM85" s="42" t="e">
        <f t="shared" si="104"/>
        <v>#DIV/0!</v>
      </c>
      <c r="BN85" s="42"/>
      <c r="BO85" s="42">
        <f t="shared" si="105"/>
        <v>0</v>
      </c>
      <c r="BP85" s="42">
        <f t="shared" si="106"/>
        <v>0</v>
      </c>
      <c r="BQ85" s="42">
        <f t="shared" si="107"/>
        <v>0</v>
      </c>
      <c r="BR85" s="42">
        <f t="shared" si="108"/>
        <v>0</v>
      </c>
      <c r="BS85" s="42">
        <f t="shared" si="109"/>
        <v>0</v>
      </c>
      <c r="BT85" s="42">
        <f t="shared" si="110"/>
        <v>0</v>
      </c>
      <c r="BU85" s="42">
        <f t="shared" si="111"/>
        <v>0</v>
      </c>
      <c r="BV85" s="42">
        <f t="shared" si="112"/>
        <v>0</v>
      </c>
      <c r="BW85" s="42">
        <f t="shared" si="113"/>
        <v>0</v>
      </c>
      <c r="BX85" s="43">
        <f t="shared" si="128"/>
        <v>0</v>
      </c>
      <c r="BY85" s="42" t="str">
        <f t="shared" si="129"/>
        <v/>
      </c>
      <c r="BZ85" s="42" t="str">
        <f t="shared" si="130"/>
        <v/>
      </c>
      <c r="CA85" s="42" t="str">
        <f t="shared" si="131"/>
        <v/>
      </c>
      <c r="CB85" s="42" t="str">
        <f t="shared" si="132"/>
        <v/>
      </c>
      <c r="CC85" s="42" t="str">
        <f t="shared" si="133"/>
        <v/>
      </c>
      <c r="CD85" s="42" t="str">
        <f t="shared" si="134"/>
        <v/>
      </c>
      <c r="CE85" s="42" t="str">
        <f t="shared" si="135"/>
        <v/>
      </c>
      <c r="CF85" s="42" t="str">
        <f t="shared" si="136"/>
        <v/>
      </c>
      <c r="CG85" s="42" t="str">
        <f t="shared" si="137"/>
        <v/>
      </c>
      <c r="CH85" s="43">
        <f t="shared" si="138"/>
        <v>0</v>
      </c>
    </row>
    <row r="86" spans="2:86">
      <c r="B86" s="46"/>
      <c r="C86" s="50"/>
      <c r="D86" s="51"/>
      <c r="E86" s="51"/>
      <c r="F86" s="119" t="str">
        <f t="shared" si="114"/>
        <v/>
      </c>
      <c r="G86" s="47"/>
      <c r="H86" s="47"/>
      <c r="I86" s="47"/>
      <c r="J86" s="47"/>
      <c r="K86" s="47"/>
      <c r="L86" s="47"/>
      <c r="M86" s="47"/>
      <c r="N86" s="47"/>
      <c r="O86" s="47"/>
      <c r="P86" s="47"/>
      <c r="Q86" s="47"/>
      <c r="R86" s="47"/>
      <c r="V86" s="11" t="str">
        <f t="shared" si="115"/>
        <v/>
      </c>
      <c r="W86" s="11" t="str">
        <f t="shared" si="116"/>
        <v/>
      </c>
      <c r="X86" s="11" t="str">
        <f t="shared" si="117"/>
        <v/>
      </c>
      <c r="Y86" s="11" t="str">
        <f t="shared" si="118"/>
        <v/>
      </c>
      <c r="Z86" s="11" t="str">
        <f t="shared" si="119"/>
        <v/>
      </c>
      <c r="AA86" s="11" t="str">
        <f t="shared" si="120"/>
        <v/>
      </c>
      <c r="AB86" s="11" t="str">
        <f t="shared" si="121"/>
        <v/>
      </c>
      <c r="AC86" s="11" t="str">
        <f t="shared" si="122"/>
        <v/>
      </c>
      <c r="AD86" s="11" t="str">
        <f t="shared" si="123"/>
        <v/>
      </c>
      <c r="AE86" s="11" t="str">
        <f t="shared" si="124"/>
        <v/>
      </c>
      <c r="AF86" s="11" t="str">
        <f t="shared" si="125"/>
        <v/>
      </c>
      <c r="AG86" s="11" t="str">
        <f t="shared" si="126"/>
        <v/>
      </c>
      <c r="AI86" s="41" t="str">
        <f t="shared" si="86"/>
        <v/>
      </c>
      <c r="AJ86" s="52"/>
      <c r="AK86" s="52"/>
      <c r="AL86" s="52"/>
      <c r="AM86" s="52"/>
      <c r="AN86" s="52"/>
      <c r="AO86" s="52"/>
      <c r="AP86" s="52"/>
      <c r="AQ86" s="52"/>
      <c r="AR86" s="52"/>
      <c r="AS86" s="42"/>
      <c r="AT86" s="123"/>
      <c r="AU86" s="42">
        <f t="shared" si="87"/>
        <v>0</v>
      </c>
      <c r="AV86" s="42">
        <f t="shared" si="88"/>
        <v>0</v>
      </c>
      <c r="AW86" s="42">
        <f t="shared" si="89"/>
        <v>0</v>
      </c>
      <c r="AX86" s="42">
        <f t="shared" si="90"/>
        <v>0</v>
      </c>
      <c r="AY86" s="42">
        <f t="shared" si="91"/>
        <v>0</v>
      </c>
      <c r="AZ86" s="42">
        <f t="shared" si="92"/>
        <v>0</v>
      </c>
      <c r="BA86" s="42">
        <f t="shared" si="93"/>
        <v>0</v>
      </c>
      <c r="BB86" s="42">
        <f t="shared" si="94"/>
        <v>0</v>
      </c>
      <c r="BC86" s="42">
        <f t="shared" si="95"/>
        <v>0</v>
      </c>
      <c r="BD86" s="42">
        <f t="shared" si="127"/>
        <v>0</v>
      </c>
      <c r="BE86" s="42" t="e">
        <f t="shared" si="96"/>
        <v>#DIV/0!</v>
      </c>
      <c r="BF86" s="42" t="e">
        <f t="shared" si="97"/>
        <v>#DIV/0!</v>
      </c>
      <c r="BG86" s="42" t="e">
        <f t="shared" si="98"/>
        <v>#DIV/0!</v>
      </c>
      <c r="BH86" s="42" t="e">
        <f t="shared" si="99"/>
        <v>#DIV/0!</v>
      </c>
      <c r="BI86" s="42" t="e">
        <f t="shared" si="100"/>
        <v>#DIV/0!</v>
      </c>
      <c r="BJ86" s="42" t="e">
        <f t="shared" si="101"/>
        <v>#DIV/0!</v>
      </c>
      <c r="BK86" s="42" t="e">
        <f t="shared" si="102"/>
        <v>#DIV/0!</v>
      </c>
      <c r="BL86" s="42" t="e">
        <f t="shared" si="103"/>
        <v>#DIV/0!</v>
      </c>
      <c r="BM86" s="42" t="e">
        <f t="shared" si="104"/>
        <v>#DIV/0!</v>
      </c>
      <c r="BN86" s="42"/>
      <c r="BO86" s="42">
        <f t="shared" si="105"/>
        <v>0</v>
      </c>
      <c r="BP86" s="42">
        <f t="shared" si="106"/>
        <v>0</v>
      </c>
      <c r="BQ86" s="42">
        <f t="shared" si="107"/>
        <v>0</v>
      </c>
      <c r="BR86" s="42">
        <f t="shared" si="108"/>
        <v>0</v>
      </c>
      <c r="BS86" s="42">
        <f t="shared" si="109"/>
        <v>0</v>
      </c>
      <c r="BT86" s="42">
        <f t="shared" si="110"/>
        <v>0</v>
      </c>
      <c r="BU86" s="42">
        <f t="shared" si="111"/>
        <v>0</v>
      </c>
      <c r="BV86" s="42">
        <f t="shared" si="112"/>
        <v>0</v>
      </c>
      <c r="BW86" s="42">
        <f t="shared" si="113"/>
        <v>0</v>
      </c>
      <c r="BX86" s="43">
        <f t="shared" si="128"/>
        <v>0</v>
      </c>
      <c r="BY86" s="42" t="str">
        <f t="shared" si="129"/>
        <v/>
      </c>
      <c r="BZ86" s="42" t="str">
        <f t="shared" si="130"/>
        <v/>
      </c>
      <c r="CA86" s="42" t="str">
        <f t="shared" si="131"/>
        <v/>
      </c>
      <c r="CB86" s="42" t="str">
        <f t="shared" si="132"/>
        <v/>
      </c>
      <c r="CC86" s="42" t="str">
        <f t="shared" si="133"/>
        <v/>
      </c>
      <c r="CD86" s="42" t="str">
        <f t="shared" si="134"/>
        <v/>
      </c>
      <c r="CE86" s="42" t="str">
        <f t="shared" si="135"/>
        <v/>
      </c>
      <c r="CF86" s="42" t="str">
        <f t="shared" si="136"/>
        <v/>
      </c>
      <c r="CG86" s="42" t="str">
        <f t="shared" si="137"/>
        <v/>
      </c>
      <c r="CH86" s="43">
        <f t="shared" si="138"/>
        <v>0</v>
      </c>
    </row>
    <row r="87" spans="2:86">
      <c r="B87" s="46"/>
      <c r="C87" s="50"/>
      <c r="D87" s="51"/>
      <c r="E87" s="51"/>
      <c r="F87" s="119" t="str">
        <f t="shared" si="114"/>
        <v/>
      </c>
      <c r="G87" s="47"/>
      <c r="H87" s="47"/>
      <c r="I87" s="47"/>
      <c r="J87" s="47"/>
      <c r="K87" s="47"/>
      <c r="L87" s="47"/>
      <c r="M87" s="47"/>
      <c r="N87" s="47"/>
      <c r="O87" s="47"/>
      <c r="P87" s="47"/>
      <c r="Q87" s="47"/>
      <c r="R87" s="47"/>
      <c r="V87" s="11" t="str">
        <f t="shared" si="115"/>
        <v/>
      </c>
      <c r="W87" s="11" t="str">
        <f t="shared" si="116"/>
        <v/>
      </c>
      <c r="X87" s="11" t="str">
        <f t="shared" si="117"/>
        <v/>
      </c>
      <c r="Y87" s="11" t="str">
        <f t="shared" si="118"/>
        <v/>
      </c>
      <c r="Z87" s="11" t="str">
        <f t="shared" si="119"/>
        <v/>
      </c>
      <c r="AA87" s="11" t="str">
        <f t="shared" si="120"/>
        <v/>
      </c>
      <c r="AB87" s="11" t="str">
        <f t="shared" si="121"/>
        <v/>
      </c>
      <c r="AC87" s="11" t="str">
        <f t="shared" si="122"/>
        <v/>
      </c>
      <c r="AD87" s="11" t="str">
        <f t="shared" si="123"/>
        <v/>
      </c>
      <c r="AE87" s="11" t="str">
        <f t="shared" si="124"/>
        <v/>
      </c>
      <c r="AF87" s="11" t="str">
        <f t="shared" si="125"/>
        <v/>
      </c>
      <c r="AG87" s="11" t="str">
        <f t="shared" si="126"/>
        <v/>
      </c>
      <c r="AI87" s="41" t="str">
        <f t="shared" si="86"/>
        <v/>
      </c>
      <c r="AJ87" s="52"/>
      <c r="AK87" s="52"/>
      <c r="AL87" s="52"/>
      <c r="AM87" s="52"/>
      <c r="AN87" s="52"/>
      <c r="AO87" s="52"/>
      <c r="AP87" s="52"/>
      <c r="AQ87" s="52"/>
      <c r="AR87" s="52"/>
      <c r="AS87" s="42"/>
      <c r="AT87" s="123"/>
      <c r="AU87" s="42">
        <f t="shared" si="87"/>
        <v>0</v>
      </c>
      <c r="AV87" s="42">
        <f t="shared" si="88"/>
        <v>0</v>
      </c>
      <c r="AW87" s="42">
        <f t="shared" si="89"/>
        <v>0</v>
      </c>
      <c r="AX87" s="42">
        <f t="shared" si="90"/>
        <v>0</v>
      </c>
      <c r="AY87" s="42">
        <f t="shared" si="91"/>
        <v>0</v>
      </c>
      <c r="AZ87" s="42">
        <f t="shared" si="92"/>
        <v>0</v>
      </c>
      <c r="BA87" s="42">
        <f t="shared" si="93"/>
        <v>0</v>
      </c>
      <c r="BB87" s="42">
        <f t="shared" si="94"/>
        <v>0</v>
      </c>
      <c r="BC87" s="42">
        <f t="shared" si="95"/>
        <v>0</v>
      </c>
      <c r="BD87" s="42">
        <f t="shared" si="127"/>
        <v>0</v>
      </c>
      <c r="BE87" s="42" t="e">
        <f t="shared" si="96"/>
        <v>#DIV/0!</v>
      </c>
      <c r="BF87" s="42" t="e">
        <f t="shared" si="97"/>
        <v>#DIV/0!</v>
      </c>
      <c r="BG87" s="42" t="e">
        <f t="shared" si="98"/>
        <v>#DIV/0!</v>
      </c>
      <c r="BH87" s="42" t="e">
        <f t="shared" si="99"/>
        <v>#DIV/0!</v>
      </c>
      <c r="BI87" s="42" t="e">
        <f t="shared" si="100"/>
        <v>#DIV/0!</v>
      </c>
      <c r="BJ87" s="42" t="e">
        <f t="shared" si="101"/>
        <v>#DIV/0!</v>
      </c>
      <c r="BK87" s="42" t="e">
        <f t="shared" si="102"/>
        <v>#DIV/0!</v>
      </c>
      <c r="BL87" s="42" t="e">
        <f t="shared" si="103"/>
        <v>#DIV/0!</v>
      </c>
      <c r="BM87" s="42" t="e">
        <f t="shared" si="104"/>
        <v>#DIV/0!</v>
      </c>
      <c r="BN87" s="42"/>
      <c r="BO87" s="42">
        <f t="shared" si="105"/>
        <v>0</v>
      </c>
      <c r="BP87" s="42">
        <f t="shared" si="106"/>
        <v>0</v>
      </c>
      <c r="BQ87" s="42">
        <f t="shared" si="107"/>
        <v>0</v>
      </c>
      <c r="BR87" s="42">
        <f t="shared" si="108"/>
        <v>0</v>
      </c>
      <c r="BS87" s="42">
        <f t="shared" si="109"/>
        <v>0</v>
      </c>
      <c r="BT87" s="42">
        <f t="shared" si="110"/>
        <v>0</v>
      </c>
      <c r="BU87" s="42">
        <f t="shared" si="111"/>
        <v>0</v>
      </c>
      <c r="BV87" s="42">
        <f t="shared" si="112"/>
        <v>0</v>
      </c>
      <c r="BW87" s="42">
        <f t="shared" si="113"/>
        <v>0</v>
      </c>
      <c r="BX87" s="43">
        <f t="shared" si="128"/>
        <v>0</v>
      </c>
      <c r="BY87" s="42" t="str">
        <f t="shared" si="129"/>
        <v/>
      </c>
      <c r="BZ87" s="42" t="str">
        <f t="shared" si="130"/>
        <v/>
      </c>
      <c r="CA87" s="42" t="str">
        <f t="shared" si="131"/>
        <v/>
      </c>
      <c r="CB87" s="42" t="str">
        <f t="shared" si="132"/>
        <v/>
      </c>
      <c r="CC87" s="42" t="str">
        <f t="shared" si="133"/>
        <v/>
      </c>
      <c r="CD87" s="42" t="str">
        <f t="shared" si="134"/>
        <v/>
      </c>
      <c r="CE87" s="42" t="str">
        <f t="shared" si="135"/>
        <v/>
      </c>
      <c r="CF87" s="42" t="str">
        <f t="shared" si="136"/>
        <v/>
      </c>
      <c r="CG87" s="42" t="str">
        <f t="shared" si="137"/>
        <v/>
      </c>
      <c r="CH87" s="43">
        <f t="shared" si="138"/>
        <v>0</v>
      </c>
    </row>
    <row r="88" spans="2:86">
      <c r="B88" s="46"/>
      <c r="C88" s="50"/>
      <c r="D88" s="51"/>
      <c r="E88" s="51"/>
      <c r="F88" s="119" t="str">
        <f t="shared" si="114"/>
        <v/>
      </c>
      <c r="G88" s="47"/>
      <c r="H88" s="47"/>
      <c r="I88" s="47"/>
      <c r="J88" s="47"/>
      <c r="K88" s="47"/>
      <c r="L88" s="47"/>
      <c r="M88" s="47"/>
      <c r="N88" s="47"/>
      <c r="O88" s="47"/>
      <c r="P88" s="47"/>
      <c r="Q88" s="47"/>
      <c r="R88" s="47"/>
      <c r="V88" s="11" t="str">
        <f t="shared" si="115"/>
        <v/>
      </c>
      <c r="W88" s="11" t="str">
        <f t="shared" si="116"/>
        <v/>
      </c>
      <c r="X88" s="11" t="str">
        <f t="shared" si="117"/>
        <v/>
      </c>
      <c r="Y88" s="11" t="str">
        <f t="shared" si="118"/>
        <v/>
      </c>
      <c r="Z88" s="11" t="str">
        <f t="shared" si="119"/>
        <v/>
      </c>
      <c r="AA88" s="11" t="str">
        <f t="shared" si="120"/>
        <v/>
      </c>
      <c r="AB88" s="11" t="str">
        <f t="shared" si="121"/>
        <v/>
      </c>
      <c r="AC88" s="11" t="str">
        <f t="shared" si="122"/>
        <v/>
      </c>
      <c r="AD88" s="11" t="str">
        <f t="shared" si="123"/>
        <v/>
      </c>
      <c r="AE88" s="11" t="str">
        <f t="shared" si="124"/>
        <v/>
      </c>
      <c r="AF88" s="11" t="str">
        <f t="shared" si="125"/>
        <v/>
      </c>
      <c r="AG88" s="11" t="str">
        <f t="shared" si="126"/>
        <v/>
      </c>
      <c r="AI88" s="41" t="str">
        <f t="shared" si="86"/>
        <v/>
      </c>
      <c r="AJ88" s="52"/>
      <c r="AK88" s="52"/>
      <c r="AL88" s="52"/>
      <c r="AM88" s="52"/>
      <c r="AN88" s="52"/>
      <c r="AO88" s="52"/>
      <c r="AP88" s="52"/>
      <c r="AQ88" s="52"/>
      <c r="AR88" s="52"/>
      <c r="AS88" s="42"/>
      <c r="AT88" s="123"/>
      <c r="AU88" s="42">
        <f t="shared" si="87"/>
        <v>0</v>
      </c>
      <c r="AV88" s="42">
        <f t="shared" si="88"/>
        <v>0</v>
      </c>
      <c r="AW88" s="42">
        <f t="shared" si="89"/>
        <v>0</v>
      </c>
      <c r="AX88" s="42">
        <f t="shared" si="90"/>
        <v>0</v>
      </c>
      <c r="AY88" s="42">
        <f t="shared" si="91"/>
        <v>0</v>
      </c>
      <c r="AZ88" s="42">
        <f t="shared" si="92"/>
        <v>0</v>
      </c>
      <c r="BA88" s="42">
        <f t="shared" si="93"/>
        <v>0</v>
      </c>
      <c r="BB88" s="42">
        <f t="shared" si="94"/>
        <v>0</v>
      </c>
      <c r="BC88" s="42">
        <f t="shared" si="95"/>
        <v>0</v>
      </c>
      <c r="BD88" s="42">
        <f t="shared" si="127"/>
        <v>0</v>
      </c>
      <c r="BE88" s="42" t="e">
        <f t="shared" si="96"/>
        <v>#DIV/0!</v>
      </c>
      <c r="BF88" s="42" t="e">
        <f t="shared" si="97"/>
        <v>#DIV/0!</v>
      </c>
      <c r="BG88" s="42" t="e">
        <f t="shared" si="98"/>
        <v>#DIV/0!</v>
      </c>
      <c r="BH88" s="42" t="e">
        <f t="shared" si="99"/>
        <v>#DIV/0!</v>
      </c>
      <c r="BI88" s="42" t="e">
        <f t="shared" si="100"/>
        <v>#DIV/0!</v>
      </c>
      <c r="BJ88" s="42" t="e">
        <f t="shared" si="101"/>
        <v>#DIV/0!</v>
      </c>
      <c r="BK88" s="42" t="e">
        <f t="shared" si="102"/>
        <v>#DIV/0!</v>
      </c>
      <c r="BL88" s="42" t="e">
        <f t="shared" si="103"/>
        <v>#DIV/0!</v>
      </c>
      <c r="BM88" s="42" t="e">
        <f t="shared" si="104"/>
        <v>#DIV/0!</v>
      </c>
      <c r="BN88" s="42"/>
      <c r="BO88" s="42">
        <f t="shared" si="105"/>
        <v>0</v>
      </c>
      <c r="BP88" s="42">
        <f t="shared" si="106"/>
        <v>0</v>
      </c>
      <c r="BQ88" s="42">
        <f t="shared" si="107"/>
        <v>0</v>
      </c>
      <c r="BR88" s="42">
        <f t="shared" si="108"/>
        <v>0</v>
      </c>
      <c r="BS88" s="42">
        <f t="shared" si="109"/>
        <v>0</v>
      </c>
      <c r="BT88" s="42">
        <f t="shared" si="110"/>
        <v>0</v>
      </c>
      <c r="BU88" s="42">
        <f t="shared" si="111"/>
        <v>0</v>
      </c>
      <c r="BV88" s="42">
        <f t="shared" si="112"/>
        <v>0</v>
      </c>
      <c r="BW88" s="42">
        <f t="shared" si="113"/>
        <v>0</v>
      </c>
      <c r="BX88" s="43">
        <f t="shared" si="128"/>
        <v>0</v>
      </c>
      <c r="BY88" s="42" t="str">
        <f t="shared" si="129"/>
        <v/>
      </c>
      <c r="BZ88" s="42" t="str">
        <f t="shared" si="130"/>
        <v/>
      </c>
      <c r="CA88" s="42" t="str">
        <f t="shared" si="131"/>
        <v/>
      </c>
      <c r="CB88" s="42" t="str">
        <f t="shared" si="132"/>
        <v/>
      </c>
      <c r="CC88" s="42" t="str">
        <f t="shared" si="133"/>
        <v/>
      </c>
      <c r="CD88" s="42" t="str">
        <f t="shared" si="134"/>
        <v/>
      </c>
      <c r="CE88" s="42" t="str">
        <f t="shared" si="135"/>
        <v/>
      </c>
      <c r="CF88" s="42" t="str">
        <f t="shared" si="136"/>
        <v/>
      </c>
      <c r="CG88" s="42" t="str">
        <f t="shared" si="137"/>
        <v/>
      </c>
      <c r="CH88" s="43">
        <f t="shared" si="138"/>
        <v>0</v>
      </c>
    </row>
    <row r="89" spans="2:86">
      <c r="B89" s="46"/>
      <c r="C89" s="50"/>
      <c r="D89" s="51"/>
      <c r="E89" s="51"/>
      <c r="F89" s="119" t="str">
        <f t="shared" si="114"/>
        <v/>
      </c>
      <c r="G89" s="47"/>
      <c r="H89" s="47"/>
      <c r="I89" s="47"/>
      <c r="J89" s="47"/>
      <c r="K89" s="47"/>
      <c r="L89" s="47"/>
      <c r="M89" s="47"/>
      <c r="N89" s="47"/>
      <c r="O89" s="47"/>
      <c r="P89" s="47"/>
      <c r="Q89" s="47"/>
      <c r="R89" s="47"/>
      <c r="V89" s="11" t="str">
        <f t="shared" si="115"/>
        <v/>
      </c>
      <c r="W89" s="11" t="str">
        <f t="shared" si="116"/>
        <v/>
      </c>
      <c r="X89" s="11" t="str">
        <f t="shared" si="117"/>
        <v/>
      </c>
      <c r="Y89" s="11" t="str">
        <f t="shared" si="118"/>
        <v/>
      </c>
      <c r="Z89" s="11" t="str">
        <f t="shared" si="119"/>
        <v/>
      </c>
      <c r="AA89" s="11" t="str">
        <f t="shared" si="120"/>
        <v/>
      </c>
      <c r="AB89" s="11" t="str">
        <f t="shared" si="121"/>
        <v/>
      </c>
      <c r="AC89" s="11" t="str">
        <f t="shared" si="122"/>
        <v/>
      </c>
      <c r="AD89" s="11" t="str">
        <f t="shared" si="123"/>
        <v/>
      </c>
      <c r="AE89" s="11" t="str">
        <f t="shared" si="124"/>
        <v/>
      </c>
      <c r="AF89" s="11" t="str">
        <f t="shared" si="125"/>
        <v/>
      </c>
      <c r="AG89" s="11" t="str">
        <f t="shared" si="126"/>
        <v/>
      </c>
      <c r="AI89" s="41" t="str">
        <f t="shared" si="86"/>
        <v/>
      </c>
      <c r="AJ89" s="52"/>
      <c r="AK89" s="52"/>
      <c r="AL89" s="52"/>
      <c r="AM89" s="52"/>
      <c r="AN89" s="52"/>
      <c r="AO89" s="52"/>
      <c r="AP89" s="52"/>
      <c r="AQ89" s="52"/>
      <c r="AR89" s="52"/>
      <c r="AS89" s="42"/>
      <c r="AT89" s="123"/>
      <c r="AU89" s="42">
        <f t="shared" si="87"/>
        <v>0</v>
      </c>
      <c r="AV89" s="42">
        <f t="shared" si="88"/>
        <v>0</v>
      </c>
      <c r="AW89" s="42">
        <f t="shared" si="89"/>
        <v>0</v>
      </c>
      <c r="AX89" s="42">
        <f t="shared" si="90"/>
        <v>0</v>
      </c>
      <c r="AY89" s="42">
        <f t="shared" si="91"/>
        <v>0</v>
      </c>
      <c r="AZ89" s="42">
        <f t="shared" si="92"/>
        <v>0</v>
      </c>
      <c r="BA89" s="42">
        <f t="shared" si="93"/>
        <v>0</v>
      </c>
      <c r="BB89" s="42">
        <f t="shared" si="94"/>
        <v>0</v>
      </c>
      <c r="BC89" s="42">
        <f t="shared" si="95"/>
        <v>0</v>
      </c>
      <c r="BD89" s="42">
        <f t="shared" si="127"/>
        <v>0</v>
      </c>
      <c r="BE89" s="42" t="e">
        <f t="shared" si="96"/>
        <v>#DIV/0!</v>
      </c>
      <c r="BF89" s="42" t="e">
        <f t="shared" si="97"/>
        <v>#DIV/0!</v>
      </c>
      <c r="BG89" s="42" t="e">
        <f t="shared" si="98"/>
        <v>#DIV/0!</v>
      </c>
      <c r="BH89" s="42" t="e">
        <f t="shared" si="99"/>
        <v>#DIV/0!</v>
      </c>
      <c r="BI89" s="42" t="e">
        <f t="shared" si="100"/>
        <v>#DIV/0!</v>
      </c>
      <c r="BJ89" s="42" t="e">
        <f t="shared" si="101"/>
        <v>#DIV/0!</v>
      </c>
      <c r="BK89" s="42" t="e">
        <f t="shared" si="102"/>
        <v>#DIV/0!</v>
      </c>
      <c r="BL89" s="42" t="e">
        <f t="shared" si="103"/>
        <v>#DIV/0!</v>
      </c>
      <c r="BM89" s="42" t="e">
        <f t="shared" si="104"/>
        <v>#DIV/0!</v>
      </c>
      <c r="BN89" s="42"/>
      <c r="BO89" s="42">
        <f t="shared" si="105"/>
        <v>0</v>
      </c>
      <c r="BP89" s="42">
        <f t="shared" si="106"/>
        <v>0</v>
      </c>
      <c r="BQ89" s="42">
        <f t="shared" si="107"/>
        <v>0</v>
      </c>
      <c r="BR89" s="42">
        <f t="shared" si="108"/>
        <v>0</v>
      </c>
      <c r="BS89" s="42">
        <f t="shared" si="109"/>
        <v>0</v>
      </c>
      <c r="BT89" s="42">
        <f t="shared" si="110"/>
        <v>0</v>
      </c>
      <c r="BU89" s="42">
        <f t="shared" si="111"/>
        <v>0</v>
      </c>
      <c r="BV89" s="42">
        <f t="shared" si="112"/>
        <v>0</v>
      </c>
      <c r="BW89" s="42">
        <f t="shared" si="113"/>
        <v>0</v>
      </c>
      <c r="BX89" s="43">
        <f t="shared" si="128"/>
        <v>0</v>
      </c>
      <c r="BY89" s="42" t="str">
        <f t="shared" si="129"/>
        <v/>
      </c>
      <c r="BZ89" s="42" t="str">
        <f t="shared" si="130"/>
        <v/>
      </c>
      <c r="CA89" s="42" t="str">
        <f t="shared" si="131"/>
        <v/>
      </c>
      <c r="CB89" s="42" t="str">
        <f t="shared" si="132"/>
        <v/>
      </c>
      <c r="CC89" s="42" t="str">
        <f t="shared" si="133"/>
        <v/>
      </c>
      <c r="CD89" s="42" t="str">
        <f t="shared" si="134"/>
        <v/>
      </c>
      <c r="CE89" s="42" t="str">
        <f t="shared" si="135"/>
        <v/>
      </c>
      <c r="CF89" s="42" t="str">
        <f t="shared" si="136"/>
        <v/>
      </c>
      <c r="CG89" s="42" t="str">
        <f t="shared" si="137"/>
        <v/>
      </c>
      <c r="CH89" s="43">
        <f t="shared" si="138"/>
        <v>0</v>
      </c>
    </row>
    <row r="90" spans="2:86">
      <c r="B90" s="46"/>
      <c r="C90" s="50"/>
      <c r="D90" s="51"/>
      <c r="E90" s="51"/>
      <c r="F90" s="119" t="str">
        <f t="shared" si="114"/>
        <v/>
      </c>
      <c r="G90" s="47"/>
      <c r="H90" s="47"/>
      <c r="I90" s="47"/>
      <c r="J90" s="47"/>
      <c r="K90" s="47"/>
      <c r="L90" s="47"/>
      <c r="M90" s="47"/>
      <c r="N90" s="47"/>
      <c r="O90" s="47"/>
      <c r="P90" s="47"/>
      <c r="Q90" s="47"/>
      <c r="R90" s="47"/>
      <c r="V90" s="11" t="str">
        <f t="shared" si="115"/>
        <v/>
      </c>
      <c r="W90" s="11" t="str">
        <f t="shared" si="116"/>
        <v/>
      </c>
      <c r="X90" s="11" t="str">
        <f t="shared" si="117"/>
        <v/>
      </c>
      <c r="Y90" s="11" t="str">
        <f t="shared" si="118"/>
        <v/>
      </c>
      <c r="Z90" s="11" t="str">
        <f t="shared" si="119"/>
        <v/>
      </c>
      <c r="AA90" s="11" t="str">
        <f t="shared" si="120"/>
        <v/>
      </c>
      <c r="AB90" s="11" t="str">
        <f t="shared" si="121"/>
        <v/>
      </c>
      <c r="AC90" s="11" t="str">
        <f t="shared" si="122"/>
        <v/>
      </c>
      <c r="AD90" s="11" t="str">
        <f t="shared" si="123"/>
        <v/>
      </c>
      <c r="AE90" s="11" t="str">
        <f t="shared" si="124"/>
        <v/>
      </c>
      <c r="AF90" s="11" t="str">
        <f t="shared" si="125"/>
        <v/>
      </c>
      <c r="AG90" s="11" t="str">
        <f t="shared" si="126"/>
        <v/>
      </c>
      <c r="AI90" s="41" t="str">
        <f t="shared" si="86"/>
        <v/>
      </c>
      <c r="AJ90" s="52"/>
      <c r="AK90" s="52"/>
      <c r="AL90" s="52"/>
      <c r="AM90" s="52"/>
      <c r="AN90" s="52"/>
      <c r="AO90" s="52"/>
      <c r="AP90" s="52"/>
      <c r="AQ90" s="52"/>
      <c r="AR90" s="52"/>
      <c r="AS90" s="42"/>
      <c r="AT90" s="123"/>
      <c r="AU90" s="42">
        <f t="shared" si="87"/>
        <v>0</v>
      </c>
      <c r="AV90" s="42">
        <f t="shared" si="88"/>
        <v>0</v>
      </c>
      <c r="AW90" s="42">
        <f t="shared" si="89"/>
        <v>0</v>
      </c>
      <c r="AX90" s="42">
        <f t="shared" si="90"/>
        <v>0</v>
      </c>
      <c r="AY90" s="42">
        <f t="shared" si="91"/>
        <v>0</v>
      </c>
      <c r="AZ90" s="42">
        <f t="shared" si="92"/>
        <v>0</v>
      </c>
      <c r="BA90" s="42">
        <f t="shared" si="93"/>
        <v>0</v>
      </c>
      <c r="BB90" s="42">
        <f t="shared" si="94"/>
        <v>0</v>
      </c>
      <c r="BC90" s="42">
        <f t="shared" si="95"/>
        <v>0</v>
      </c>
      <c r="BD90" s="42">
        <f t="shared" si="127"/>
        <v>0</v>
      </c>
      <c r="BE90" s="42" t="e">
        <f t="shared" si="96"/>
        <v>#DIV/0!</v>
      </c>
      <c r="BF90" s="42" t="e">
        <f t="shared" si="97"/>
        <v>#DIV/0!</v>
      </c>
      <c r="BG90" s="42" t="e">
        <f t="shared" si="98"/>
        <v>#DIV/0!</v>
      </c>
      <c r="BH90" s="42" t="e">
        <f t="shared" si="99"/>
        <v>#DIV/0!</v>
      </c>
      <c r="BI90" s="42" t="e">
        <f t="shared" si="100"/>
        <v>#DIV/0!</v>
      </c>
      <c r="BJ90" s="42" t="e">
        <f t="shared" si="101"/>
        <v>#DIV/0!</v>
      </c>
      <c r="BK90" s="42" t="e">
        <f t="shared" si="102"/>
        <v>#DIV/0!</v>
      </c>
      <c r="BL90" s="42" t="e">
        <f t="shared" si="103"/>
        <v>#DIV/0!</v>
      </c>
      <c r="BM90" s="42" t="e">
        <f t="shared" si="104"/>
        <v>#DIV/0!</v>
      </c>
      <c r="BN90" s="42"/>
      <c r="BO90" s="42">
        <f t="shared" si="105"/>
        <v>0</v>
      </c>
      <c r="BP90" s="42">
        <f t="shared" si="106"/>
        <v>0</v>
      </c>
      <c r="BQ90" s="42">
        <f t="shared" si="107"/>
        <v>0</v>
      </c>
      <c r="BR90" s="42">
        <f t="shared" si="108"/>
        <v>0</v>
      </c>
      <c r="BS90" s="42">
        <f t="shared" si="109"/>
        <v>0</v>
      </c>
      <c r="BT90" s="42">
        <f t="shared" si="110"/>
        <v>0</v>
      </c>
      <c r="BU90" s="42">
        <f t="shared" si="111"/>
        <v>0</v>
      </c>
      <c r="BV90" s="42">
        <f t="shared" si="112"/>
        <v>0</v>
      </c>
      <c r="BW90" s="42">
        <f t="shared" si="113"/>
        <v>0</v>
      </c>
      <c r="BX90" s="43">
        <f t="shared" si="128"/>
        <v>0</v>
      </c>
      <c r="BY90" s="42" t="str">
        <f t="shared" si="129"/>
        <v/>
      </c>
      <c r="BZ90" s="42" t="str">
        <f t="shared" si="130"/>
        <v/>
      </c>
      <c r="CA90" s="42" t="str">
        <f t="shared" si="131"/>
        <v/>
      </c>
      <c r="CB90" s="42" t="str">
        <f t="shared" si="132"/>
        <v/>
      </c>
      <c r="CC90" s="42" t="str">
        <f t="shared" si="133"/>
        <v/>
      </c>
      <c r="CD90" s="42" t="str">
        <f t="shared" si="134"/>
        <v/>
      </c>
      <c r="CE90" s="42" t="str">
        <f t="shared" si="135"/>
        <v/>
      </c>
      <c r="CF90" s="42" t="str">
        <f t="shared" si="136"/>
        <v/>
      </c>
      <c r="CG90" s="42" t="str">
        <f t="shared" si="137"/>
        <v/>
      </c>
      <c r="CH90" s="43">
        <f t="shared" si="138"/>
        <v>0</v>
      </c>
    </row>
    <row r="91" spans="2:86">
      <c r="B91" s="46"/>
      <c r="C91" s="50"/>
      <c r="D91" s="51"/>
      <c r="E91" s="51"/>
      <c r="F91" s="119" t="str">
        <f t="shared" si="114"/>
        <v/>
      </c>
      <c r="G91" s="47"/>
      <c r="H91" s="47"/>
      <c r="I91" s="47"/>
      <c r="J91" s="47"/>
      <c r="K91" s="47"/>
      <c r="L91" s="47"/>
      <c r="M91" s="47"/>
      <c r="N91" s="47"/>
      <c r="O91" s="47"/>
      <c r="P91" s="47"/>
      <c r="Q91" s="47"/>
      <c r="R91" s="47"/>
      <c r="V91" s="11" t="str">
        <f t="shared" si="115"/>
        <v/>
      </c>
      <c r="W91" s="11" t="str">
        <f t="shared" si="116"/>
        <v/>
      </c>
      <c r="X91" s="11" t="str">
        <f t="shared" si="117"/>
        <v/>
      </c>
      <c r="Y91" s="11" t="str">
        <f t="shared" si="118"/>
        <v/>
      </c>
      <c r="Z91" s="11" t="str">
        <f t="shared" si="119"/>
        <v/>
      </c>
      <c r="AA91" s="11" t="str">
        <f t="shared" si="120"/>
        <v/>
      </c>
      <c r="AB91" s="11" t="str">
        <f t="shared" si="121"/>
        <v/>
      </c>
      <c r="AC91" s="11" t="str">
        <f t="shared" si="122"/>
        <v/>
      </c>
      <c r="AD91" s="11" t="str">
        <f t="shared" si="123"/>
        <v/>
      </c>
      <c r="AE91" s="11" t="str">
        <f t="shared" si="124"/>
        <v/>
      </c>
      <c r="AF91" s="11" t="str">
        <f t="shared" si="125"/>
        <v/>
      </c>
      <c r="AG91" s="11" t="str">
        <f t="shared" si="126"/>
        <v/>
      </c>
      <c r="AI91" s="41" t="str">
        <f t="shared" si="86"/>
        <v/>
      </c>
      <c r="AJ91" s="52"/>
      <c r="AK91" s="52"/>
      <c r="AL91" s="52"/>
      <c r="AM91" s="52"/>
      <c r="AN91" s="52"/>
      <c r="AO91" s="52"/>
      <c r="AP91" s="52"/>
      <c r="AQ91" s="52"/>
      <c r="AR91" s="52"/>
      <c r="AS91" s="42"/>
      <c r="AT91" s="123"/>
      <c r="AU91" s="42">
        <f t="shared" si="87"/>
        <v>0</v>
      </c>
      <c r="AV91" s="42">
        <f t="shared" si="88"/>
        <v>0</v>
      </c>
      <c r="AW91" s="42">
        <f t="shared" si="89"/>
        <v>0</v>
      </c>
      <c r="AX91" s="42">
        <f t="shared" si="90"/>
        <v>0</v>
      </c>
      <c r="AY91" s="42">
        <f t="shared" si="91"/>
        <v>0</v>
      </c>
      <c r="AZ91" s="42">
        <f t="shared" si="92"/>
        <v>0</v>
      </c>
      <c r="BA91" s="42">
        <f t="shared" si="93"/>
        <v>0</v>
      </c>
      <c r="BB91" s="42">
        <f t="shared" si="94"/>
        <v>0</v>
      </c>
      <c r="BC91" s="42">
        <f t="shared" si="95"/>
        <v>0</v>
      </c>
      <c r="BD91" s="42">
        <f t="shared" si="127"/>
        <v>0</v>
      </c>
      <c r="BE91" s="42" t="e">
        <f t="shared" si="96"/>
        <v>#DIV/0!</v>
      </c>
      <c r="BF91" s="42" t="e">
        <f t="shared" si="97"/>
        <v>#DIV/0!</v>
      </c>
      <c r="BG91" s="42" t="e">
        <f t="shared" si="98"/>
        <v>#DIV/0!</v>
      </c>
      <c r="BH91" s="42" t="e">
        <f t="shared" si="99"/>
        <v>#DIV/0!</v>
      </c>
      <c r="BI91" s="42" t="e">
        <f t="shared" si="100"/>
        <v>#DIV/0!</v>
      </c>
      <c r="BJ91" s="42" t="e">
        <f t="shared" si="101"/>
        <v>#DIV/0!</v>
      </c>
      <c r="BK91" s="42" t="e">
        <f t="shared" si="102"/>
        <v>#DIV/0!</v>
      </c>
      <c r="BL91" s="42" t="e">
        <f t="shared" si="103"/>
        <v>#DIV/0!</v>
      </c>
      <c r="BM91" s="42" t="e">
        <f t="shared" si="104"/>
        <v>#DIV/0!</v>
      </c>
      <c r="BN91" s="42"/>
      <c r="BO91" s="42">
        <f t="shared" si="105"/>
        <v>0</v>
      </c>
      <c r="BP91" s="42">
        <f t="shared" si="106"/>
        <v>0</v>
      </c>
      <c r="BQ91" s="42">
        <f t="shared" si="107"/>
        <v>0</v>
      </c>
      <c r="BR91" s="42">
        <f t="shared" si="108"/>
        <v>0</v>
      </c>
      <c r="BS91" s="42">
        <f t="shared" si="109"/>
        <v>0</v>
      </c>
      <c r="BT91" s="42">
        <f t="shared" si="110"/>
        <v>0</v>
      </c>
      <c r="BU91" s="42">
        <f t="shared" si="111"/>
        <v>0</v>
      </c>
      <c r="BV91" s="42">
        <f t="shared" si="112"/>
        <v>0</v>
      </c>
      <c r="BW91" s="42">
        <f t="shared" si="113"/>
        <v>0</v>
      </c>
      <c r="BX91" s="43">
        <f t="shared" si="128"/>
        <v>0</v>
      </c>
      <c r="BY91" s="42" t="str">
        <f t="shared" si="129"/>
        <v/>
      </c>
      <c r="BZ91" s="42" t="str">
        <f t="shared" si="130"/>
        <v/>
      </c>
      <c r="CA91" s="42" t="str">
        <f t="shared" si="131"/>
        <v/>
      </c>
      <c r="CB91" s="42" t="str">
        <f t="shared" si="132"/>
        <v/>
      </c>
      <c r="CC91" s="42" t="str">
        <f t="shared" si="133"/>
        <v/>
      </c>
      <c r="CD91" s="42" t="str">
        <f t="shared" si="134"/>
        <v/>
      </c>
      <c r="CE91" s="42" t="str">
        <f t="shared" si="135"/>
        <v/>
      </c>
      <c r="CF91" s="42" t="str">
        <f t="shared" si="136"/>
        <v/>
      </c>
      <c r="CG91" s="42" t="str">
        <f t="shared" si="137"/>
        <v/>
      </c>
      <c r="CH91" s="43">
        <f t="shared" si="138"/>
        <v>0</v>
      </c>
    </row>
    <row r="92" spans="2:86">
      <c r="B92" s="46"/>
      <c r="C92" s="50"/>
      <c r="D92" s="51"/>
      <c r="E92" s="51"/>
      <c r="F92" s="119" t="str">
        <f t="shared" si="114"/>
        <v/>
      </c>
      <c r="G92" s="47"/>
      <c r="H92" s="47"/>
      <c r="I92" s="47"/>
      <c r="J92" s="47"/>
      <c r="K92" s="47"/>
      <c r="L92" s="47"/>
      <c r="M92" s="47"/>
      <c r="N92" s="47"/>
      <c r="O92" s="47"/>
      <c r="P92" s="47"/>
      <c r="Q92" s="47"/>
      <c r="R92" s="47"/>
      <c r="V92" s="11" t="str">
        <f t="shared" si="115"/>
        <v/>
      </c>
      <c r="W92" s="11" t="str">
        <f t="shared" si="116"/>
        <v/>
      </c>
      <c r="X92" s="11" t="str">
        <f t="shared" si="117"/>
        <v/>
      </c>
      <c r="Y92" s="11" t="str">
        <f t="shared" si="118"/>
        <v/>
      </c>
      <c r="Z92" s="11" t="str">
        <f t="shared" si="119"/>
        <v/>
      </c>
      <c r="AA92" s="11" t="str">
        <f t="shared" si="120"/>
        <v/>
      </c>
      <c r="AB92" s="11" t="str">
        <f t="shared" si="121"/>
        <v/>
      </c>
      <c r="AC92" s="11" t="str">
        <f t="shared" si="122"/>
        <v/>
      </c>
      <c r="AD92" s="11" t="str">
        <f t="shared" si="123"/>
        <v/>
      </c>
      <c r="AE92" s="11" t="str">
        <f t="shared" si="124"/>
        <v/>
      </c>
      <c r="AF92" s="11" t="str">
        <f t="shared" si="125"/>
        <v/>
      </c>
      <c r="AG92" s="11" t="str">
        <f t="shared" si="126"/>
        <v/>
      </c>
      <c r="AI92" s="41" t="str">
        <f t="shared" si="86"/>
        <v/>
      </c>
      <c r="AJ92" s="52"/>
      <c r="AK92" s="52"/>
      <c r="AL92" s="52"/>
      <c r="AM92" s="52"/>
      <c r="AN92" s="52"/>
      <c r="AO92" s="52"/>
      <c r="AP92" s="52"/>
      <c r="AQ92" s="52"/>
      <c r="AR92" s="52"/>
      <c r="AS92" s="42"/>
      <c r="AT92" s="123"/>
      <c r="AU92" s="42">
        <f t="shared" si="87"/>
        <v>0</v>
      </c>
      <c r="AV92" s="42">
        <f t="shared" si="88"/>
        <v>0</v>
      </c>
      <c r="AW92" s="42">
        <f t="shared" si="89"/>
        <v>0</v>
      </c>
      <c r="AX92" s="42">
        <f t="shared" si="90"/>
        <v>0</v>
      </c>
      <c r="AY92" s="42">
        <f t="shared" si="91"/>
        <v>0</v>
      </c>
      <c r="AZ92" s="42">
        <f t="shared" si="92"/>
        <v>0</v>
      </c>
      <c r="BA92" s="42">
        <f t="shared" si="93"/>
        <v>0</v>
      </c>
      <c r="BB92" s="42">
        <f t="shared" si="94"/>
        <v>0</v>
      </c>
      <c r="BC92" s="42">
        <f t="shared" si="95"/>
        <v>0</v>
      </c>
      <c r="BD92" s="42">
        <f t="shared" si="127"/>
        <v>0</v>
      </c>
      <c r="BE92" s="42" t="e">
        <f t="shared" si="96"/>
        <v>#DIV/0!</v>
      </c>
      <c r="BF92" s="42" t="e">
        <f t="shared" si="97"/>
        <v>#DIV/0!</v>
      </c>
      <c r="BG92" s="42" t="e">
        <f t="shared" si="98"/>
        <v>#DIV/0!</v>
      </c>
      <c r="BH92" s="42" t="e">
        <f t="shared" si="99"/>
        <v>#DIV/0!</v>
      </c>
      <c r="BI92" s="42" t="e">
        <f t="shared" si="100"/>
        <v>#DIV/0!</v>
      </c>
      <c r="BJ92" s="42" t="e">
        <f t="shared" si="101"/>
        <v>#DIV/0!</v>
      </c>
      <c r="BK92" s="42" t="e">
        <f t="shared" si="102"/>
        <v>#DIV/0!</v>
      </c>
      <c r="BL92" s="42" t="e">
        <f t="shared" si="103"/>
        <v>#DIV/0!</v>
      </c>
      <c r="BM92" s="42" t="e">
        <f t="shared" si="104"/>
        <v>#DIV/0!</v>
      </c>
      <c r="BN92" s="42"/>
      <c r="BO92" s="42">
        <f t="shared" si="105"/>
        <v>0</v>
      </c>
      <c r="BP92" s="42">
        <f t="shared" si="106"/>
        <v>0</v>
      </c>
      <c r="BQ92" s="42">
        <f t="shared" si="107"/>
        <v>0</v>
      </c>
      <c r="BR92" s="42">
        <f t="shared" si="108"/>
        <v>0</v>
      </c>
      <c r="BS92" s="42">
        <f t="shared" si="109"/>
        <v>0</v>
      </c>
      <c r="BT92" s="42">
        <f t="shared" si="110"/>
        <v>0</v>
      </c>
      <c r="BU92" s="42">
        <f t="shared" si="111"/>
        <v>0</v>
      </c>
      <c r="BV92" s="42">
        <f t="shared" si="112"/>
        <v>0</v>
      </c>
      <c r="BW92" s="42">
        <f t="shared" si="113"/>
        <v>0</v>
      </c>
      <c r="BX92" s="43">
        <f t="shared" si="128"/>
        <v>0</v>
      </c>
      <c r="BY92" s="42" t="str">
        <f t="shared" si="129"/>
        <v/>
      </c>
      <c r="BZ92" s="42" t="str">
        <f t="shared" si="130"/>
        <v/>
      </c>
      <c r="CA92" s="42" t="str">
        <f t="shared" si="131"/>
        <v/>
      </c>
      <c r="CB92" s="42" t="str">
        <f t="shared" si="132"/>
        <v/>
      </c>
      <c r="CC92" s="42" t="str">
        <f t="shared" si="133"/>
        <v/>
      </c>
      <c r="CD92" s="42" t="str">
        <f t="shared" si="134"/>
        <v/>
      </c>
      <c r="CE92" s="42" t="str">
        <f t="shared" si="135"/>
        <v/>
      </c>
      <c r="CF92" s="42" t="str">
        <f t="shared" si="136"/>
        <v/>
      </c>
      <c r="CG92" s="42" t="str">
        <f t="shared" si="137"/>
        <v/>
      </c>
      <c r="CH92" s="43">
        <f t="shared" si="138"/>
        <v>0</v>
      </c>
    </row>
    <row r="93" spans="2:86">
      <c r="B93" s="46"/>
      <c r="C93" s="50"/>
      <c r="D93" s="51"/>
      <c r="E93" s="51"/>
      <c r="F93" s="119" t="str">
        <f t="shared" si="114"/>
        <v/>
      </c>
      <c r="G93" s="47"/>
      <c r="H93" s="47"/>
      <c r="I93" s="47"/>
      <c r="J93" s="47"/>
      <c r="K93" s="47"/>
      <c r="L93" s="47"/>
      <c r="M93" s="47"/>
      <c r="N93" s="47"/>
      <c r="O93" s="47"/>
      <c r="P93" s="47"/>
      <c r="Q93" s="47"/>
      <c r="R93" s="47"/>
      <c r="V93" s="11" t="str">
        <f t="shared" si="115"/>
        <v/>
      </c>
      <c r="W93" s="11" t="str">
        <f t="shared" si="116"/>
        <v/>
      </c>
      <c r="X93" s="11" t="str">
        <f t="shared" si="117"/>
        <v/>
      </c>
      <c r="Y93" s="11" t="str">
        <f t="shared" si="118"/>
        <v/>
      </c>
      <c r="Z93" s="11" t="str">
        <f t="shared" si="119"/>
        <v/>
      </c>
      <c r="AA93" s="11" t="str">
        <f t="shared" si="120"/>
        <v/>
      </c>
      <c r="AB93" s="11" t="str">
        <f t="shared" si="121"/>
        <v/>
      </c>
      <c r="AC93" s="11" t="str">
        <f t="shared" si="122"/>
        <v/>
      </c>
      <c r="AD93" s="11" t="str">
        <f t="shared" si="123"/>
        <v/>
      </c>
      <c r="AE93" s="11" t="str">
        <f t="shared" si="124"/>
        <v/>
      </c>
      <c r="AF93" s="11" t="str">
        <f t="shared" si="125"/>
        <v/>
      </c>
      <c r="AG93" s="11" t="str">
        <f t="shared" si="126"/>
        <v/>
      </c>
      <c r="AI93" s="41" t="str">
        <f t="shared" si="86"/>
        <v/>
      </c>
      <c r="AJ93" s="52"/>
      <c r="AK93" s="52"/>
      <c r="AL93" s="52"/>
      <c r="AM93" s="52"/>
      <c r="AN93" s="52"/>
      <c r="AO93" s="52"/>
      <c r="AP93" s="52"/>
      <c r="AQ93" s="52"/>
      <c r="AR93" s="52"/>
      <c r="AS93" s="42"/>
      <c r="AT93" s="123"/>
      <c r="AU93" s="42">
        <f t="shared" si="87"/>
        <v>0</v>
      </c>
      <c r="AV93" s="42">
        <f t="shared" si="88"/>
        <v>0</v>
      </c>
      <c r="AW93" s="42">
        <f t="shared" si="89"/>
        <v>0</v>
      </c>
      <c r="AX93" s="42">
        <f t="shared" si="90"/>
        <v>0</v>
      </c>
      <c r="AY93" s="42">
        <f t="shared" si="91"/>
        <v>0</v>
      </c>
      <c r="AZ93" s="42">
        <f t="shared" si="92"/>
        <v>0</v>
      </c>
      <c r="BA93" s="42">
        <f t="shared" si="93"/>
        <v>0</v>
      </c>
      <c r="BB93" s="42">
        <f t="shared" si="94"/>
        <v>0</v>
      </c>
      <c r="BC93" s="42">
        <f t="shared" si="95"/>
        <v>0</v>
      </c>
      <c r="BD93" s="42">
        <f t="shared" si="127"/>
        <v>0</v>
      </c>
      <c r="BE93" s="42" t="e">
        <f t="shared" si="96"/>
        <v>#DIV/0!</v>
      </c>
      <c r="BF93" s="42" t="e">
        <f t="shared" si="97"/>
        <v>#DIV/0!</v>
      </c>
      <c r="BG93" s="42" t="e">
        <f t="shared" si="98"/>
        <v>#DIV/0!</v>
      </c>
      <c r="BH93" s="42" t="e">
        <f t="shared" si="99"/>
        <v>#DIV/0!</v>
      </c>
      <c r="BI93" s="42" t="e">
        <f t="shared" si="100"/>
        <v>#DIV/0!</v>
      </c>
      <c r="BJ93" s="42" t="e">
        <f t="shared" si="101"/>
        <v>#DIV/0!</v>
      </c>
      <c r="BK93" s="42" t="e">
        <f t="shared" si="102"/>
        <v>#DIV/0!</v>
      </c>
      <c r="BL93" s="42" t="e">
        <f t="shared" si="103"/>
        <v>#DIV/0!</v>
      </c>
      <c r="BM93" s="42" t="e">
        <f t="shared" si="104"/>
        <v>#DIV/0!</v>
      </c>
      <c r="BN93" s="42"/>
      <c r="BO93" s="42">
        <f t="shared" si="105"/>
        <v>0</v>
      </c>
      <c r="BP93" s="42">
        <f t="shared" si="106"/>
        <v>0</v>
      </c>
      <c r="BQ93" s="42">
        <f t="shared" si="107"/>
        <v>0</v>
      </c>
      <c r="BR93" s="42">
        <f t="shared" si="108"/>
        <v>0</v>
      </c>
      <c r="BS93" s="42">
        <f t="shared" si="109"/>
        <v>0</v>
      </c>
      <c r="BT93" s="42">
        <f t="shared" si="110"/>
        <v>0</v>
      </c>
      <c r="BU93" s="42">
        <f t="shared" si="111"/>
        <v>0</v>
      </c>
      <c r="BV93" s="42">
        <f t="shared" si="112"/>
        <v>0</v>
      </c>
      <c r="BW93" s="42">
        <f t="shared" si="113"/>
        <v>0</v>
      </c>
      <c r="BX93" s="43">
        <f t="shared" si="128"/>
        <v>0</v>
      </c>
      <c r="BY93" s="42" t="str">
        <f t="shared" si="129"/>
        <v/>
      </c>
      <c r="BZ93" s="42" t="str">
        <f t="shared" si="130"/>
        <v/>
      </c>
      <c r="CA93" s="42" t="str">
        <f t="shared" si="131"/>
        <v/>
      </c>
      <c r="CB93" s="42" t="str">
        <f t="shared" si="132"/>
        <v/>
      </c>
      <c r="CC93" s="42" t="str">
        <f t="shared" si="133"/>
        <v/>
      </c>
      <c r="CD93" s="42" t="str">
        <f t="shared" si="134"/>
        <v/>
      </c>
      <c r="CE93" s="42" t="str">
        <f t="shared" si="135"/>
        <v/>
      </c>
      <c r="CF93" s="42" t="str">
        <f t="shared" si="136"/>
        <v/>
      </c>
      <c r="CG93" s="42" t="str">
        <f t="shared" si="137"/>
        <v/>
      </c>
      <c r="CH93" s="43">
        <f t="shared" si="138"/>
        <v>0</v>
      </c>
    </row>
    <row r="94" spans="2:86">
      <c r="B94" s="46"/>
      <c r="C94" s="50"/>
      <c r="D94" s="51"/>
      <c r="E94" s="51"/>
      <c r="F94" s="119" t="str">
        <f t="shared" si="114"/>
        <v/>
      </c>
      <c r="G94" s="47"/>
      <c r="H94" s="47"/>
      <c r="I94" s="47"/>
      <c r="J94" s="47"/>
      <c r="K94" s="47"/>
      <c r="L94" s="47"/>
      <c r="M94" s="47"/>
      <c r="N94" s="47"/>
      <c r="O94" s="47"/>
      <c r="P94" s="47"/>
      <c r="Q94" s="47"/>
      <c r="R94" s="47"/>
      <c r="V94" s="11" t="str">
        <f t="shared" si="115"/>
        <v/>
      </c>
      <c r="W94" s="11" t="str">
        <f t="shared" si="116"/>
        <v/>
      </c>
      <c r="X94" s="11" t="str">
        <f t="shared" si="117"/>
        <v/>
      </c>
      <c r="Y94" s="11" t="str">
        <f t="shared" si="118"/>
        <v/>
      </c>
      <c r="Z94" s="11" t="str">
        <f t="shared" si="119"/>
        <v/>
      </c>
      <c r="AA94" s="11" t="str">
        <f t="shared" si="120"/>
        <v/>
      </c>
      <c r="AB94" s="11" t="str">
        <f t="shared" si="121"/>
        <v/>
      </c>
      <c r="AC94" s="11" t="str">
        <f t="shared" si="122"/>
        <v/>
      </c>
      <c r="AD94" s="11" t="str">
        <f t="shared" si="123"/>
        <v/>
      </c>
      <c r="AE94" s="11" t="str">
        <f t="shared" si="124"/>
        <v/>
      </c>
      <c r="AF94" s="11" t="str">
        <f t="shared" si="125"/>
        <v/>
      </c>
      <c r="AG94" s="11" t="str">
        <f t="shared" si="126"/>
        <v/>
      </c>
      <c r="AI94" s="41" t="str">
        <f t="shared" si="86"/>
        <v/>
      </c>
      <c r="AJ94" s="52"/>
      <c r="AK94" s="52"/>
      <c r="AL94" s="52"/>
      <c r="AM94" s="52"/>
      <c r="AN94" s="52"/>
      <c r="AO94" s="52"/>
      <c r="AP94" s="52"/>
      <c r="AQ94" s="52"/>
      <c r="AR94" s="52"/>
      <c r="AS94" s="42"/>
      <c r="AT94" s="123"/>
      <c r="AU94" s="42">
        <f t="shared" si="87"/>
        <v>0</v>
      </c>
      <c r="AV94" s="42">
        <f t="shared" si="88"/>
        <v>0</v>
      </c>
      <c r="AW94" s="42">
        <f t="shared" si="89"/>
        <v>0</v>
      </c>
      <c r="AX94" s="42">
        <f t="shared" si="90"/>
        <v>0</v>
      </c>
      <c r="AY94" s="42">
        <f t="shared" si="91"/>
        <v>0</v>
      </c>
      <c r="AZ94" s="42">
        <f t="shared" si="92"/>
        <v>0</v>
      </c>
      <c r="BA94" s="42">
        <f t="shared" si="93"/>
        <v>0</v>
      </c>
      <c r="BB94" s="42">
        <f t="shared" si="94"/>
        <v>0</v>
      </c>
      <c r="BC94" s="42">
        <f t="shared" si="95"/>
        <v>0</v>
      </c>
      <c r="BD94" s="42">
        <f t="shared" si="127"/>
        <v>0</v>
      </c>
      <c r="BE94" s="42" t="e">
        <f t="shared" si="96"/>
        <v>#DIV/0!</v>
      </c>
      <c r="BF94" s="42" t="e">
        <f t="shared" si="97"/>
        <v>#DIV/0!</v>
      </c>
      <c r="BG94" s="42" t="e">
        <f t="shared" si="98"/>
        <v>#DIV/0!</v>
      </c>
      <c r="BH94" s="42" t="e">
        <f t="shared" si="99"/>
        <v>#DIV/0!</v>
      </c>
      <c r="BI94" s="42" t="e">
        <f t="shared" si="100"/>
        <v>#DIV/0!</v>
      </c>
      <c r="BJ94" s="42" t="e">
        <f t="shared" si="101"/>
        <v>#DIV/0!</v>
      </c>
      <c r="BK94" s="42" t="e">
        <f t="shared" si="102"/>
        <v>#DIV/0!</v>
      </c>
      <c r="BL94" s="42" t="e">
        <f t="shared" si="103"/>
        <v>#DIV/0!</v>
      </c>
      <c r="BM94" s="42" t="e">
        <f t="shared" si="104"/>
        <v>#DIV/0!</v>
      </c>
      <c r="BN94" s="42"/>
      <c r="BO94" s="42">
        <f t="shared" si="105"/>
        <v>0</v>
      </c>
      <c r="BP94" s="42">
        <f t="shared" si="106"/>
        <v>0</v>
      </c>
      <c r="BQ94" s="42">
        <f t="shared" si="107"/>
        <v>0</v>
      </c>
      <c r="BR94" s="42">
        <f t="shared" si="108"/>
        <v>0</v>
      </c>
      <c r="BS94" s="42">
        <f t="shared" si="109"/>
        <v>0</v>
      </c>
      <c r="BT94" s="42">
        <f t="shared" si="110"/>
        <v>0</v>
      </c>
      <c r="BU94" s="42">
        <f t="shared" si="111"/>
        <v>0</v>
      </c>
      <c r="BV94" s="42">
        <f t="shared" si="112"/>
        <v>0</v>
      </c>
      <c r="BW94" s="42">
        <f t="shared" si="113"/>
        <v>0</v>
      </c>
      <c r="BX94" s="43">
        <f t="shared" si="128"/>
        <v>0</v>
      </c>
      <c r="BY94" s="42" t="str">
        <f t="shared" si="129"/>
        <v/>
      </c>
      <c r="BZ94" s="42" t="str">
        <f t="shared" si="130"/>
        <v/>
      </c>
      <c r="CA94" s="42" t="str">
        <f t="shared" si="131"/>
        <v/>
      </c>
      <c r="CB94" s="42" t="str">
        <f t="shared" si="132"/>
        <v/>
      </c>
      <c r="CC94" s="42" t="str">
        <f t="shared" si="133"/>
        <v/>
      </c>
      <c r="CD94" s="42" t="str">
        <f t="shared" si="134"/>
        <v/>
      </c>
      <c r="CE94" s="42" t="str">
        <f t="shared" si="135"/>
        <v/>
      </c>
      <c r="CF94" s="42" t="str">
        <f t="shared" si="136"/>
        <v/>
      </c>
      <c r="CG94" s="42" t="str">
        <f t="shared" si="137"/>
        <v/>
      </c>
      <c r="CH94" s="43">
        <f t="shared" si="138"/>
        <v>0</v>
      </c>
    </row>
    <row r="95" spans="2:86">
      <c r="B95" s="46"/>
      <c r="C95" s="50"/>
      <c r="D95" s="51"/>
      <c r="E95" s="51"/>
      <c r="F95" s="119" t="str">
        <f t="shared" si="114"/>
        <v/>
      </c>
      <c r="G95" s="47"/>
      <c r="H95" s="47"/>
      <c r="I95" s="47"/>
      <c r="J95" s="47"/>
      <c r="K95" s="47"/>
      <c r="L95" s="47"/>
      <c r="M95" s="47"/>
      <c r="N95" s="47"/>
      <c r="O95" s="47"/>
      <c r="P95" s="47"/>
      <c r="Q95" s="47"/>
      <c r="R95" s="47"/>
      <c r="V95" s="11" t="str">
        <f t="shared" si="115"/>
        <v/>
      </c>
      <c r="W95" s="11" t="str">
        <f t="shared" si="116"/>
        <v/>
      </c>
      <c r="X95" s="11" t="str">
        <f t="shared" si="117"/>
        <v/>
      </c>
      <c r="Y95" s="11" t="str">
        <f t="shared" si="118"/>
        <v/>
      </c>
      <c r="Z95" s="11" t="str">
        <f t="shared" si="119"/>
        <v/>
      </c>
      <c r="AA95" s="11" t="str">
        <f t="shared" si="120"/>
        <v/>
      </c>
      <c r="AB95" s="11" t="str">
        <f t="shared" si="121"/>
        <v/>
      </c>
      <c r="AC95" s="11" t="str">
        <f t="shared" si="122"/>
        <v/>
      </c>
      <c r="AD95" s="11" t="str">
        <f t="shared" si="123"/>
        <v/>
      </c>
      <c r="AE95" s="11" t="str">
        <f t="shared" si="124"/>
        <v/>
      </c>
      <c r="AF95" s="11" t="str">
        <f t="shared" si="125"/>
        <v/>
      </c>
      <c r="AG95" s="11" t="str">
        <f t="shared" si="126"/>
        <v/>
      </c>
      <c r="AI95" s="41" t="str">
        <f t="shared" si="86"/>
        <v/>
      </c>
      <c r="AJ95" s="52"/>
      <c r="AK95" s="52"/>
      <c r="AL95" s="52"/>
      <c r="AM95" s="52"/>
      <c r="AN95" s="52"/>
      <c r="AO95" s="52"/>
      <c r="AP95" s="52"/>
      <c r="AQ95" s="52"/>
      <c r="AR95" s="52"/>
      <c r="AS95" s="42"/>
      <c r="AT95" s="123"/>
      <c r="AU95" s="42">
        <f t="shared" si="87"/>
        <v>0</v>
      </c>
      <c r="AV95" s="42">
        <f t="shared" si="88"/>
        <v>0</v>
      </c>
      <c r="AW95" s="42">
        <f t="shared" si="89"/>
        <v>0</v>
      </c>
      <c r="AX95" s="42">
        <f t="shared" si="90"/>
        <v>0</v>
      </c>
      <c r="AY95" s="42">
        <f t="shared" si="91"/>
        <v>0</v>
      </c>
      <c r="AZ95" s="42">
        <f t="shared" si="92"/>
        <v>0</v>
      </c>
      <c r="BA95" s="42">
        <f t="shared" si="93"/>
        <v>0</v>
      </c>
      <c r="BB95" s="42">
        <f t="shared" si="94"/>
        <v>0</v>
      </c>
      <c r="BC95" s="42">
        <f t="shared" si="95"/>
        <v>0</v>
      </c>
      <c r="BD95" s="42">
        <f t="shared" si="127"/>
        <v>0</v>
      </c>
      <c r="BE95" s="42" t="e">
        <f t="shared" si="96"/>
        <v>#DIV/0!</v>
      </c>
      <c r="BF95" s="42" t="e">
        <f t="shared" si="97"/>
        <v>#DIV/0!</v>
      </c>
      <c r="BG95" s="42" t="e">
        <f t="shared" si="98"/>
        <v>#DIV/0!</v>
      </c>
      <c r="BH95" s="42" t="e">
        <f t="shared" si="99"/>
        <v>#DIV/0!</v>
      </c>
      <c r="BI95" s="42" t="e">
        <f t="shared" si="100"/>
        <v>#DIV/0!</v>
      </c>
      <c r="BJ95" s="42" t="e">
        <f t="shared" si="101"/>
        <v>#DIV/0!</v>
      </c>
      <c r="BK95" s="42" t="e">
        <f t="shared" si="102"/>
        <v>#DIV/0!</v>
      </c>
      <c r="BL95" s="42" t="e">
        <f t="shared" si="103"/>
        <v>#DIV/0!</v>
      </c>
      <c r="BM95" s="42" t="e">
        <f t="shared" si="104"/>
        <v>#DIV/0!</v>
      </c>
      <c r="BN95" s="42"/>
      <c r="BO95" s="42">
        <f t="shared" si="105"/>
        <v>0</v>
      </c>
      <c r="BP95" s="42">
        <f t="shared" si="106"/>
        <v>0</v>
      </c>
      <c r="BQ95" s="42">
        <f t="shared" si="107"/>
        <v>0</v>
      </c>
      <c r="BR95" s="42">
        <f t="shared" si="108"/>
        <v>0</v>
      </c>
      <c r="BS95" s="42">
        <f t="shared" si="109"/>
        <v>0</v>
      </c>
      <c r="BT95" s="42">
        <f t="shared" si="110"/>
        <v>0</v>
      </c>
      <c r="BU95" s="42">
        <f t="shared" si="111"/>
        <v>0</v>
      </c>
      <c r="BV95" s="42">
        <f t="shared" si="112"/>
        <v>0</v>
      </c>
      <c r="BW95" s="42">
        <f t="shared" si="113"/>
        <v>0</v>
      </c>
      <c r="BX95" s="43">
        <f t="shared" si="128"/>
        <v>0</v>
      </c>
      <c r="BY95" s="42" t="str">
        <f t="shared" si="129"/>
        <v/>
      </c>
      <c r="BZ95" s="42" t="str">
        <f t="shared" si="130"/>
        <v/>
      </c>
      <c r="CA95" s="42" t="str">
        <f t="shared" si="131"/>
        <v/>
      </c>
      <c r="CB95" s="42" t="str">
        <f t="shared" si="132"/>
        <v/>
      </c>
      <c r="CC95" s="42" t="str">
        <f t="shared" si="133"/>
        <v/>
      </c>
      <c r="CD95" s="42" t="str">
        <f t="shared" si="134"/>
        <v/>
      </c>
      <c r="CE95" s="42" t="str">
        <f t="shared" si="135"/>
        <v/>
      </c>
      <c r="CF95" s="42" t="str">
        <f t="shared" si="136"/>
        <v/>
      </c>
      <c r="CG95" s="42" t="str">
        <f t="shared" si="137"/>
        <v/>
      </c>
      <c r="CH95" s="43">
        <f t="shared" si="138"/>
        <v>0</v>
      </c>
    </row>
    <row r="96" spans="2:86">
      <c r="B96" s="46"/>
      <c r="C96" s="50"/>
      <c r="D96" s="51"/>
      <c r="E96" s="51"/>
      <c r="F96" s="119" t="str">
        <f t="shared" si="114"/>
        <v/>
      </c>
      <c r="G96" s="47"/>
      <c r="H96" s="47"/>
      <c r="I96" s="47"/>
      <c r="J96" s="47"/>
      <c r="K96" s="47"/>
      <c r="L96" s="47"/>
      <c r="M96" s="47"/>
      <c r="N96" s="47"/>
      <c r="O96" s="47"/>
      <c r="P96" s="47"/>
      <c r="Q96" s="47"/>
      <c r="R96" s="47"/>
      <c r="V96" s="11" t="str">
        <f t="shared" si="115"/>
        <v/>
      </c>
      <c r="W96" s="11" t="str">
        <f t="shared" si="116"/>
        <v/>
      </c>
      <c r="X96" s="11" t="str">
        <f t="shared" si="117"/>
        <v/>
      </c>
      <c r="Y96" s="11" t="str">
        <f t="shared" si="118"/>
        <v/>
      </c>
      <c r="Z96" s="11" t="str">
        <f t="shared" si="119"/>
        <v/>
      </c>
      <c r="AA96" s="11" t="str">
        <f t="shared" si="120"/>
        <v/>
      </c>
      <c r="AB96" s="11" t="str">
        <f t="shared" si="121"/>
        <v/>
      </c>
      <c r="AC96" s="11" t="str">
        <f t="shared" si="122"/>
        <v/>
      </c>
      <c r="AD96" s="11" t="str">
        <f t="shared" si="123"/>
        <v/>
      </c>
      <c r="AE96" s="11" t="str">
        <f t="shared" si="124"/>
        <v/>
      </c>
      <c r="AF96" s="11" t="str">
        <f t="shared" si="125"/>
        <v/>
      </c>
      <c r="AG96" s="11" t="str">
        <f t="shared" si="126"/>
        <v/>
      </c>
      <c r="AI96" s="41" t="str">
        <f t="shared" si="86"/>
        <v/>
      </c>
      <c r="AJ96" s="52"/>
      <c r="AK96" s="52"/>
      <c r="AL96" s="52"/>
      <c r="AM96" s="52"/>
      <c r="AN96" s="52"/>
      <c r="AO96" s="52"/>
      <c r="AP96" s="52"/>
      <c r="AQ96" s="52"/>
      <c r="AR96" s="52"/>
      <c r="AS96" s="42"/>
      <c r="AT96" s="123"/>
      <c r="AU96" s="42">
        <f t="shared" si="87"/>
        <v>0</v>
      </c>
      <c r="AV96" s="42">
        <f t="shared" si="88"/>
        <v>0</v>
      </c>
      <c r="AW96" s="42">
        <f t="shared" si="89"/>
        <v>0</v>
      </c>
      <c r="AX96" s="42">
        <f t="shared" si="90"/>
        <v>0</v>
      </c>
      <c r="AY96" s="42">
        <f t="shared" si="91"/>
        <v>0</v>
      </c>
      <c r="AZ96" s="42">
        <f t="shared" si="92"/>
        <v>0</v>
      </c>
      <c r="BA96" s="42">
        <f t="shared" si="93"/>
        <v>0</v>
      </c>
      <c r="BB96" s="42">
        <f t="shared" si="94"/>
        <v>0</v>
      </c>
      <c r="BC96" s="42">
        <f t="shared" si="95"/>
        <v>0</v>
      </c>
      <c r="BD96" s="42">
        <f t="shared" si="127"/>
        <v>0</v>
      </c>
      <c r="BE96" s="42" t="e">
        <f t="shared" si="96"/>
        <v>#DIV/0!</v>
      </c>
      <c r="BF96" s="42" t="e">
        <f t="shared" si="97"/>
        <v>#DIV/0!</v>
      </c>
      <c r="BG96" s="42" t="e">
        <f t="shared" si="98"/>
        <v>#DIV/0!</v>
      </c>
      <c r="BH96" s="42" t="e">
        <f t="shared" si="99"/>
        <v>#DIV/0!</v>
      </c>
      <c r="BI96" s="42" t="e">
        <f t="shared" si="100"/>
        <v>#DIV/0!</v>
      </c>
      <c r="BJ96" s="42" t="e">
        <f t="shared" si="101"/>
        <v>#DIV/0!</v>
      </c>
      <c r="BK96" s="42" t="e">
        <f t="shared" si="102"/>
        <v>#DIV/0!</v>
      </c>
      <c r="BL96" s="42" t="e">
        <f t="shared" si="103"/>
        <v>#DIV/0!</v>
      </c>
      <c r="BM96" s="42" t="e">
        <f t="shared" si="104"/>
        <v>#DIV/0!</v>
      </c>
      <c r="BN96" s="42"/>
      <c r="BO96" s="42">
        <f t="shared" si="105"/>
        <v>0</v>
      </c>
      <c r="BP96" s="42">
        <f t="shared" si="106"/>
        <v>0</v>
      </c>
      <c r="BQ96" s="42">
        <f t="shared" si="107"/>
        <v>0</v>
      </c>
      <c r="BR96" s="42">
        <f t="shared" si="108"/>
        <v>0</v>
      </c>
      <c r="BS96" s="42">
        <f t="shared" si="109"/>
        <v>0</v>
      </c>
      <c r="BT96" s="42">
        <f t="shared" si="110"/>
        <v>0</v>
      </c>
      <c r="BU96" s="42">
        <f t="shared" si="111"/>
        <v>0</v>
      </c>
      <c r="BV96" s="42">
        <f t="shared" si="112"/>
        <v>0</v>
      </c>
      <c r="BW96" s="42">
        <f t="shared" si="113"/>
        <v>0</v>
      </c>
      <c r="BX96" s="43">
        <f t="shared" si="128"/>
        <v>0</v>
      </c>
      <c r="BY96" s="42" t="str">
        <f t="shared" si="129"/>
        <v/>
      </c>
      <c r="BZ96" s="42" t="str">
        <f t="shared" si="130"/>
        <v/>
      </c>
      <c r="CA96" s="42" t="str">
        <f t="shared" si="131"/>
        <v/>
      </c>
      <c r="CB96" s="42" t="str">
        <f t="shared" si="132"/>
        <v/>
      </c>
      <c r="CC96" s="42" t="str">
        <f t="shared" si="133"/>
        <v/>
      </c>
      <c r="CD96" s="42" t="str">
        <f t="shared" si="134"/>
        <v/>
      </c>
      <c r="CE96" s="42" t="str">
        <f t="shared" si="135"/>
        <v/>
      </c>
      <c r="CF96" s="42" t="str">
        <f t="shared" si="136"/>
        <v/>
      </c>
      <c r="CG96" s="42" t="str">
        <f t="shared" si="137"/>
        <v/>
      </c>
      <c r="CH96" s="43">
        <f t="shared" si="138"/>
        <v>0</v>
      </c>
    </row>
    <row r="97" spans="1:86">
      <c r="B97" s="46"/>
      <c r="C97" s="50"/>
      <c r="D97" s="51"/>
      <c r="E97" s="51"/>
      <c r="F97" s="119" t="str">
        <f t="shared" si="114"/>
        <v/>
      </c>
      <c r="G97" s="47"/>
      <c r="H97" s="47"/>
      <c r="I97" s="47"/>
      <c r="J97" s="47"/>
      <c r="K97" s="47"/>
      <c r="L97" s="47"/>
      <c r="M97" s="47"/>
      <c r="N97" s="47"/>
      <c r="O97" s="47"/>
      <c r="P97" s="47"/>
      <c r="Q97" s="47"/>
      <c r="R97" s="47"/>
      <c r="V97" s="11" t="str">
        <f t="shared" si="115"/>
        <v/>
      </c>
      <c r="W97" s="11" t="str">
        <f t="shared" si="116"/>
        <v/>
      </c>
      <c r="X97" s="11" t="str">
        <f t="shared" si="117"/>
        <v/>
      </c>
      <c r="Y97" s="11" t="str">
        <f t="shared" si="118"/>
        <v/>
      </c>
      <c r="Z97" s="11" t="str">
        <f t="shared" si="119"/>
        <v/>
      </c>
      <c r="AA97" s="11" t="str">
        <f t="shared" si="120"/>
        <v/>
      </c>
      <c r="AB97" s="11" t="str">
        <f t="shared" si="121"/>
        <v/>
      </c>
      <c r="AC97" s="11" t="str">
        <f t="shared" si="122"/>
        <v/>
      </c>
      <c r="AD97" s="11" t="str">
        <f t="shared" si="123"/>
        <v/>
      </c>
      <c r="AE97" s="11" t="str">
        <f t="shared" si="124"/>
        <v/>
      </c>
      <c r="AF97" s="11" t="str">
        <f t="shared" si="125"/>
        <v/>
      </c>
      <c r="AG97" s="11" t="str">
        <f t="shared" si="126"/>
        <v/>
      </c>
      <c r="AI97" s="41" t="str">
        <f t="shared" si="86"/>
        <v/>
      </c>
      <c r="AJ97" s="52"/>
      <c r="AK97" s="52"/>
      <c r="AL97" s="52"/>
      <c r="AM97" s="52"/>
      <c r="AN97" s="52"/>
      <c r="AO97" s="52"/>
      <c r="AP97" s="52"/>
      <c r="AQ97" s="52"/>
      <c r="AR97" s="52"/>
      <c r="AS97" s="42"/>
      <c r="AT97" s="123"/>
      <c r="AU97" s="42">
        <f t="shared" si="87"/>
        <v>0</v>
      </c>
      <c r="AV97" s="42">
        <f t="shared" si="88"/>
        <v>0</v>
      </c>
      <c r="AW97" s="42">
        <f t="shared" si="89"/>
        <v>0</v>
      </c>
      <c r="AX97" s="42">
        <f t="shared" si="90"/>
        <v>0</v>
      </c>
      <c r="AY97" s="42">
        <f t="shared" si="91"/>
        <v>0</v>
      </c>
      <c r="AZ97" s="42">
        <f t="shared" si="92"/>
        <v>0</v>
      </c>
      <c r="BA97" s="42">
        <f t="shared" si="93"/>
        <v>0</v>
      </c>
      <c r="BB97" s="42">
        <f t="shared" si="94"/>
        <v>0</v>
      </c>
      <c r="BC97" s="42">
        <f t="shared" si="95"/>
        <v>0</v>
      </c>
      <c r="BD97" s="42">
        <f t="shared" si="127"/>
        <v>0</v>
      </c>
      <c r="BE97" s="42" t="e">
        <f t="shared" si="96"/>
        <v>#DIV/0!</v>
      </c>
      <c r="BF97" s="42" t="e">
        <f t="shared" si="97"/>
        <v>#DIV/0!</v>
      </c>
      <c r="BG97" s="42" t="e">
        <f t="shared" si="98"/>
        <v>#DIV/0!</v>
      </c>
      <c r="BH97" s="42" t="e">
        <f t="shared" si="99"/>
        <v>#DIV/0!</v>
      </c>
      <c r="BI97" s="42" t="e">
        <f t="shared" si="100"/>
        <v>#DIV/0!</v>
      </c>
      <c r="BJ97" s="42" t="e">
        <f t="shared" si="101"/>
        <v>#DIV/0!</v>
      </c>
      <c r="BK97" s="42" t="e">
        <f t="shared" si="102"/>
        <v>#DIV/0!</v>
      </c>
      <c r="BL97" s="42" t="e">
        <f t="shared" si="103"/>
        <v>#DIV/0!</v>
      </c>
      <c r="BM97" s="42" t="e">
        <f t="shared" si="104"/>
        <v>#DIV/0!</v>
      </c>
      <c r="BN97" s="42"/>
      <c r="BO97" s="42">
        <f t="shared" si="105"/>
        <v>0</v>
      </c>
      <c r="BP97" s="42">
        <f t="shared" si="106"/>
        <v>0</v>
      </c>
      <c r="BQ97" s="42">
        <f t="shared" si="107"/>
        <v>0</v>
      </c>
      <c r="BR97" s="42">
        <f t="shared" si="108"/>
        <v>0</v>
      </c>
      <c r="BS97" s="42">
        <f t="shared" si="109"/>
        <v>0</v>
      </c>
      <c r="BT97" s="42">
        <f t="shared" si="110"/>
        <v>0</v>
      </c>
      <c r="BU97" s="42">
        <f t="shared" si="111"/>
        <v>0</v>
      </c>
      <c r="BV97" s="42">
        <f t="shared" si="112"/>
        <v>0</v>
      </c>
      <c r="BW97" s="42">
        <f t="shared" si="113"/>
        <v>0</v>
      </c>
      <c r="BX97" s="43">
        <f t="shared" si="128"/>
        <v>0</v>
      </c>
      <c r="BY97" s="42" t="str">
        <f t="shared" si="129"/>
        <v/>
      </c>
      <c r="BZ97" s="42" t="str">
        <f t="shared" si="130"/>
        <v/>
      </c>
      <c r="CA97" s="42" t="str">
        <f t="shared" si="131"/>
        <v/>
      </c>
      <c r="CB97" s="42" t="str">
        <f t="shared" si="132"/>
        <v/>
      </c>
      <c r="CC97" s="42" t="str">
        <f t="shared" si="133"/>
        <v/>
      </c>
      <c r="CD97" s="42" t="str">
        <f t="shared" si="134"/>
        <v/>
      </c>
      <c r="CE97" s="42" t="str">
        <f t="shared" si="135"/>
        <v/>
      </c>
      <c r="CF97" s="42" t="str">
        <f t="shared" si="136"/>
        <v/>
      </c>
      <c r="CG97" s="42" t="str">
        <f t="shared" si="137"/>
        <v/>
      </c>
      <c r="CH97" s="43">
        <f t="shared" si="138"/>
        <v>0</v>
      </c>
    </row>
    <row r="98" spans="1:86">
      <c r="B98" s="46"/>
      <c r="C98" s="50"/>
      <c r="D98" s="51"/>
      <c r="E98" s="51"/>
      <c r="F98" s="119" t="str">
        <f t="shared" si="114"/>
        <v/>
      </c>
      <c r="G98" s="47"/>
      <c r="H98" s="47"/>
      <c r="I98" s="47"/>
      <c r="J98" s="47"/>
      <c r="K98" s="47"/>
      <c r="L98" s="47"/>
      <c r="M98" s="47"/>
      <c r="N98" s="47"/>
      <c r="O98" s="47"/>
      <c r="P98" s="47"/>
      <c r="Q98" s="47"/>
      <c r="R98" s="47"/>
      <c r="V98" s="11" t="str">
        <f t="shared" si="115"/>
        <v/>
      </c>
      <c r="W98" s="11" t="str">
        <f t="shared" si="116"/>
        <v/>
      </c>
      <c r="X98" s="11" t="str">
        <f t="shared" si="117"/>
        <v/>
      </c>
      <c r="Y98" s="11" t="str">
        <f t="shared" si="118"/>
        <v/>
      </c>
      <c r="Z98" s="11" t="str">
        <f t="shared" si="119"/>
        <v/>
      </c>
      <c r="AA98" s="11" t="str">
        <f t="shared" si="120"/>
        <v/>
      </c>
      <c r="AB98" s="11" t="str">
        <f t="shared" si="121"/>
        <v/>
      </c>
      <c r="AC98" s="11" t="str">
        <f t="shared" si="122"/>
        <v/>
      </c>
      <c r="AD98" s="11" t="str">
        <f t="shared" si="123"/>
        <v/>
      </c>
      <c r="AE98" s="11" t="str">
        <f t="shared" si="124"/>
        <v/>
      </c>
      <c r="AF98" s="11" t="str">
        <f t="shared" si="125"/>
        <v/>
      </c>
      <c r="AG98" s="11" t="str">
        <f t="shared" si="126"/>
        <v/>
      </c>
      <c r="AI98" s="41" t="str">
        <f t="shared" si="86"/>
        <v/>
      </c>
      <c r="AJ98" s="52"/>
      <c r="AK98" s="52"/>
      <c r="AL98" s="52"/>
      <c r="AM98" s="52"/>
      <c r="AN98" s="52"/>
      <c r="AO98" s="52"/>
      <c r="AP98" s="52"/>
      <c r="AQ98" s="52"/>
      <c r="AR98" s="52"/>
      <c r="AS98" s="42"/>
      <c r="AT98" s="123"/>
      <c r="AU98" s="42">
        <f t="shared" si="87"/>
        <v>0</v>
      </c>
      <c r="AV98" s="42">
        <f t="shared" si="88"/>
        <v>0</v>
      </c>
      <c r="AW98" s="42">
        <f t="shared" si="89"/>
        <v>0</v>
      </c>
      <c r="AX98" s="42">
        <f t="shared" si="90"/>
        <v>0</v>
      </c>
      <c r="AY98" s="42">
        <f t="shared" si="91"/>
        <v>0</v>
      </c>
      <c r="AZ98" s="42">
        <f t="shared" si="92"/>
        <v>0</v>
      </c>
      <c r="BA98" s="42">
        <f t="shared" si="93"/>
        <v>0</v>
      </c>
      <c r="BB98" s="42">
        <f t="shared" si="94"/>
        <v>0</v>
      </c>
      <c r="BC98" s="42">
        <f t="shared" si="95"/>
        <v>0</v>
      </c>
      <c r="BD98" s="42">
        <f t="shared" si="127"/>
        <v>0</v>
      </c>
      <c r="BE98" s="42" t="e">
        <f t="shared" si="96"/>
        <v>#DIV/0!</v>
      </c>
      <c r="BF98" s="42" t="e">
        <f t="shared" si="97"/>
        <v>#DIV/0!</v>
      </c>
      <c r="BG98" s="42" t="e">
        <f t="shared" si="98"/>
        <v>#DIV/0!</v>
      </c>
      <c r="BH98" s="42" t="e">
        <f t="shared" si="99"/>
        <v>#DIV/0!</v>
      </c>
      <c r="BI98" s="42" t="e">
        <f t="shared" si="100"/>
        <v>#DIV/0!</v>
      </c>
      <c r="BJ98" s="42" t="e">
        <f t="shared" si="101"/>
        <v>#DIV/0!</v>
      </c>
      <c r="BK98" s="42" t="e">
        <f t="shared" si="102"/>
        <v>#DIV/0!</v>
      </c>
      <c r="BL98" s="42" t="e">
        <f t="shared" si="103"/>
        <v>#DIV/0!</v>
      </c>
      <c r="BM98" s="42" t="e">
        <f t="shared" si="104"/>
        <v>#DIV/0!</v>
      </c>
      <c r="BN98" s="42"/>
      <c r="BO98" s="42">
        <f t="shared" si="105"/>
        <v>0</v>
      </c>
      <c r="BP98" s="42">
        <f t="shared" si="106"/>
        <v>0</v>
      </c>
      <c r="BQ98" s="42">
        <f t="shared" si="107"/>
        <v>0</v>
      </c>
      <c r="BR98" s="42">
        <f t="shared" si="108"/>
        <v>0</v>
      </c>
      <c r="BS98" s="42">
        <f t="shared" si="109"/>
        <v>0</v>
      </c>
      <c r="BT98" s="42">
        <f t="shared" si="110"/>
        <v>0</v>
      </c>
      <c r="BU98" s="42">
        <f t="shared" si="111"/>
        <v>0</v>
      </c>
      <c r="BV98" s="42">
        <f t="shared" si="112"/>
        <v>0</v>
      </c>
      <c r="BW98" s="42">
        <f t="shared" si="113"/>
        <v>0</v>
      </c>
      <c r="BX98" s="43">
        <f t="shared" si="128"/>
        <v>0</v>
      </c>
      <c r="BY98" s="42" t="str">
        <f t="shared" si="129"/>
        <v/>
      </c>
      <c r="BZ98" s="42" t="str">
        <f t="shared" si="130"/>
        <v/>
      </c>
      <c r="CA98" s="42" t="str">
        <f t="shared" si="131"/>
        <v/>
      </c>
      <c r="CB98" s="42" t="str">
        <f t="shared" si="132"/>
        <v/>
      </c>
      <c r="CC98" s="42" t="str">
        <f t="shared" si="133"/>
        <v/>
      </c>
      <c r="CD98" s="42" t="str">
        <f t="shared" si="134"/>
        <v/>
      </c>
      <c r="CE98" s="42" t="str">
        <f t="shared" si="135"/>
        <v/>
      </c>
      <c r="CF98" s="42" t="str">
        <f t="shared" si="136"/>
        <v/>
      </c>
      <c r="CG98" s="42" t="str">
        <f t="shared" si="137"/>
        <v/>
      </c>
      <c r="CH98" s="43">
        <f t="shared" si="138"/>
        <v>0</v>
      </c>
    </row>
    <row r="99" spans="1:86">
      <c r="B99" s="46"/>
      <c r="C99" s="50"/>
      <c r="D99" s="51"/>
      <c r="E99" s="51"/>
      <c r="F99" s="119" t="str">
        <f t="shared" si="114"/>
        <v/>
      </c>
      <c r="G99" s="47"/>
      <c r="H99" s="47"/>
      <c r="I99" s="47"/>
      <c r="J99" s="47"/>
      <c r="K99" s="47"/>
      <c r="L99" s="47"/>
      <c r="M99" s="47"/>
      <c r="N99" s="47"/>
      <c r="O99" s="47"/>
      <c r="P99" s="47"/>
      <c r="Q99" s="47"/>
      <c r="R99" s="47"/>
      <c r="V99" s="11" t="str">
        <f t="shared" si="115"/>
        <v/>
      </c>
      <c r="W99" s="11" t="str">
        <f t="shared" si="116"/>
        <v/>
      </c>
      <c r="X99" s="11" t="str">
        <f t="shared" si="117"/>
        <v/>
      </c>
      <c r="Y99" s="11" t="str">
        <f t="shared" si="118"/>
        <v/>
      </c>
      <c r="Z99" s="11" t="str">
        <f t="shared" si="119"/>
        <v/>
      </c>
      <c r="AA99" s="11" t="str">
        <f t="shared" si="120"/>
        <v/>
      </c>
      <c r="AB99" s="11" t="str">
        <f t="shared" si="121"/>
        <v/>
      </c>
      <c r="AC99" s="11" t="str">
        <f t="shared" si="122"/>
        <v/>
      </c>
      <c r="AD99" s="11" t="str">
        <f t="shared" si="123"/>
        <v/>
      </c>
      <c r="AE99" s="11" t="str">
        <f t="shared" si="124"/>
        <v/>
      </c>
      <c r="AF99" s="11" t="str">
        <f t="shared" si="125"/>
        <v/>
      </c>
      <c r="AG99" s="11" t="str">
        <f t="shared" si="126"/>
        <v/>
      </c>
      <c r="AI99" s="41" t="str">
        <f t="shared" si="86"/>
        <v/>
      </c>
      <c r="AJ99" s="52"/>
      <c r="AK99" s="52"/>
      <c r="AL99" s="52"/>
      <c r="AM99" s="52"/>
      <c r="AN99" s="52"/>
      <c r="AO99" s="52"/>
      <c r="AP99" s="52"/>
      <c r="AQ99" s="52"/>
      <c r="AR99" s="52"/>
      <c r="AS99" s="42"/>
      <c r="AT99" s="123"/>
      <c r="AU99" s="42">
        <f t="shared" si="87"/>
        <v>0</v>
      </c>
      <c r="AV99" s="42">
        <f t="shared" si="88"/>
        <v>0</v>
      </c>
      <c r="AW99" s="42">
        <f t="shared" si="89"/>
        <v>0</v>
      </c>
      <c r="AX99" s="42">
        <f t="shared" si="90"/>
        <v>0</v>
      </c>
      <c r="AY99" s="42">
        <f t="shared" si="91"/>
        <v>0</v>
      </c>
      <c r="AZ99" s="42">
        <f t="shared" si="92"/>
        <v>0</v>
      </c>
      <c r="BA99" s="42">
        <f t="shared" si="93"/>
        <v>0</v>
      </c>
      <c r="BB99" s="42">
        <f t="shared" si="94"/>
        <v>0</v>
      </c>
      <c r="BC99" s="42">
        <f t="shared" si="95"/>
        <v>0</v>
      </c>
      <c r="BD99" s="42">
        <f t="shared" si="127"/>
        <v>0</v>
      </c>
      <c r="BE99" s="42" t="e">
        <f t="shared" si="96"/>
        <v>#DIV/0!</v>
      </c>
      <c r="BF99" s="42" t="e">
        <f t="shared" si="97"/>
        <v>#DIV/0!</v>
      </c>
      <c r="BG99" s="42" t="e">
        <f t="shared" si="98"/>
        <v>#DIV/0!</v>
      </c>
      <c r="BH99" s="42" t="e">
        <f t="shared" si="99"/>
        <v>#DIV/0!</v>
      </c>
      <c r="BI99" s="42" t="e">
        <f t="shared" si="100"/>
        <v>#DIV/0!</v>
      </c>
      <c r="BJ99" s="42" t="e">
        <f t="shared" si="101"/>
        <v>#DIV/0!</v>
      </c>
      <c r="BK99" s="42" t="e">
        <f t="shared" si="102"/>
        <v>#DIV/0!</v>
      </c>
      <c r="BL99" s="42" t="e">
        <f t="shared" si="103"/>
        <v>#DIV/0!</v>
      </c>
      <c r="BM99" s="42" t="e">
        <f t="shared" si="104"/>
        <v>#DIV/0!</v>
      </c>
      <c r="BN99" s="42"/>
      <c r="BO99" s="42">
        <f t="shared" si="105"/>
        <v>0</v>
      </c>
      <c r="BP99" s="42">
        <f t="shared" si="106"/>
        <v>0</v>
      </c>
      <c r="BQ99" s="42">
        <f t="shared" si="107"/>
        <v>0</v>
      </c>
      <c r="BR99" s="42">
        <f t="shared" si="108"/>
        <v>0</v>
      </c>
      <c r="BS99" s="42">
        <f t="shared" si="109"/>
        <v>0</v>
      </c>
      <c r="BT99" s="42">
        <f t="shared" si="110"/>
        <v>0</v>
      </c>
      <c r="BU99" s="42">
        <f t="shared" si="111"/>
        <v>0</v>
      </c>
      <c r="BV99" s="42">
        <f t="shared" si="112"/>
        <v>0</v>
      </c>
      <c r="BW99" s="42">
        <f t="shared" si="113"/>
        <v>0</v>
      </c>
      <c r="BX99" s="43">
        <f t="shared" si="128"/>
        <v>0</v>
      </c>
      <c r="BY99" s="42" t="str">
        <f t="shared" si="129"/>
        <v/>
      </c>
      <c r="BZ99" s="42" t="str">
        <f t="shared" si="130"/>
        <v/>
      </c>
      <c r="CA99" s="42" t="str">
        <f t="shared" si="131"/>
        <v/>
      </c>
      <c r="CB99" s="42" t="str">
        <f t="shared" si="132"/>
        <v/>
      </c>
      <c r="CC99" s="42" t="str">
        <f t="shared" si="133"/>
        <v/>
      </c>
      <c r="CD99" s="42" t="str">
        <f t="shared" si="134"/>
        <v/>
      </c>
      <c r="CE99" s="42" t="str">
        <f t="shared" si="135"/>
        <v/>
      </c>
      <c r="CF99" s="42" t="str">
        <f t="shared" si="136"/>
        <v/>
      </c>
      <c r="CG99" s="42" t="str">
        <f t="shared" si="137"/>
        <v/>
      </c>
      <c r="CH99" s="43">
        <f t="shared" si="138"/>
        <v>0</v>
      </c>
    </row>
    <row r="100" spans="1:86">
      <c r="B100" s="46"/>
      <c r="C100" s="50"/>
      <c r="D100" s="51"/>
      <c r="E100" s="51"/>
      <c r="F100" s="119" t="str">
        <f t="shared" si="114"/>
        <v/>
      </c>
      <c r="G100" s="47"/>
      <c r="H100" s="47"/>
      <c r="I100" s="47"/>
      <c r="J100" s="47"/>
      <c r="K100" s="47"/>
      <c r="L100" s="47"/>
      <c r="M100" s="47"/>
      <c r="N100" s="47"/>
      <c r="O100" s="47"/>
      <c r="P100" s="47"/>
      <c r="Q100" s="47"/>
      <c r="R100" s="47"/>
      <c r="V100" s="11" t="str">
        <f t="shared" si="115"/>
        <v/>
      </c>
      <c r="W100" s="11" t="str">
        <f t="shared" si="116"/>
        <v/>
      </c>
      <c r="X100" s="11" t="str">
        <f t="shared" si="117"/>
        <v/>
      </c>
      <c r="Y100" s="11" t="str">
        <f t="shared" si="118"/>
        <v/>
      </c>
      <c r="Z100" s="11" t="str">
        <f t="shared" si="119"/>
        <v/>
      </c>
      <c r="AA100" s="11" t="str">
        <f t="shared" si="120"/>
        <v/>
      </c>
      <c r="AB100" s="11" t="str">
        <f t="shared" si="121"/>
        <v/>
      </c>
      <c r="AC100" s="11" t="str">
        <f t="shared" si="122"/>
        <v/>
      </c>
      <c r="AD100" s="11" t="str">
        <f t="shared" si="123"/>
        <v/>
      </c>
      <c r="AE100" s="11" t="str">
        <f t="shared" si="124"/>
        <v/>
      </c>
      <c r="AF100" s="11" t="str">
        <f t="shared" si="125"/>
        <v/>
      </c>
      <c r="AG100" s="11" t="str">
        <f t="shared" si="126"/>
        <v/>
      </c>
      <c r="AI100" s="41" t="str">
        <f t="shared" si="86"/>
        <v/>
      </c>
      <c r="AJ100" s="52"/>
      <c r="AK100" s="52"/>
      <c r="AL100" s="52"/>
      <c r="AM100" s="52"/>
      <c r="AN100" s="52"/>
      <c r="AO100" s="52"/>
      <c r="AP100" s="52"/>
      <c r="AQ100" s="52"/>
      <c r="AR100" s="52"/>
      <c r="AS100" s="42"/>
      <c r="AT100" s="123"/>
      <c r="AU100" s="42">
        <f t="shared" si="87"/>
        <v>0</v>
      </c>
      <c r="AV100" s="42">
        <f t="shared" si="88"/>
        <v>0</v>
      </c>
      <c r="AW100" s="42">
        <f t="shared" si="89"/>
        <v>0</v>
      </c>
      <c r="AX100" s="42">
        <f t="shared" si="90"/>
        <v>0</v>
      </c>
      <c r="AY100" s="42">
        <f t="shared" si="91"/>
        <v>0</v>
      </c>
      <c r="AZ100" s="42">
        <f t="shared" si="92"/>
        <v>0</v>
      </c>
      <c r="BA100" s="42">
        <f t="shared" si="93"/>
        <v>0</v>
      </c>
      <c r="BB100" s="42">
        <f t="shared" si="94"/>
        <v>0</v>
      </c>
      <c r="BC100" s="42">
        <f t="shared" si="95"/>
        <v>0</v>
      </c>
      <c r="BD100" s="42">
        <f t="shared" si="127"/>
        <v>0</v>
      </c>
      <c r="BE100" s="42" t="e">
        <f t="shared" si="96"/>
        <v>#DIV/0!</v>
      </c>
      <c r="BF100" s="42" t="e">
        <f t="shared" si="97"/>
        <v>#DIV/0!</v>
      </c>
      <c r="BG100" s="42" t="e">
        <f t="shared" si="98"/>
        <v>#DIV/0!</v>
      </c>
      <c r="BH100" s="42" t="e">
        <f t="shared" si="99"/>
        <v>#DIV/0!</v>
      </c>
      <c r="BI100" s="42" t="e">
        <f t="shared" si="100"/>
        <v>#DIV/0!</v>
      </c>
      <c r="BJ100" s="42" t="e">
        <f t="shared" si="101"/>
        <v>#DIV/0!</v>
      </c>
      <c r="BK100" s="42" t="e">
        <f t="shared" si="102"/>
        <v>#DIV/0!</v>
      </c>
      <c r="BL100" s="42" t="e">
        <f t="shared" si="103"/>
        <v>#DIV/0!</v>
      </c>
      <c r="BM100" s="42" t="e">
        <f t="shared" si="104"/>
        <v>#DIV/0!</v>
      </c>
      <c r="BN100" s="42"/>
      <c r="BO100" s="42">
        <f t="shared" si="105"/>
        <v>0</v>
      </c>
      <c r="BP100" s="42">
        <f t="shared" si="106"/>
        <v>0</v>
      </c>
      <c r="BQ100" s="42">
        <f t="shared" si="107"/>
        <v>0</v>
      </c>
      <c r="BR100" s="42">
        <f t="shared" si="108"/>
        <v>0</v>
      </c>
      <c r="BS100" s="42">
        <f t="shared" si="109"/>
        <v>0</v>
      </c>
      <c r="BT100" s="42">
        <f t="shared" si="110"/>
        <v>0</v>
      </c>
      <c r="BU100" s="42">
        <f t="shared" si="111"/>
        <v>0</v>
      </c>
      <c r="BV100" s="42">
        <f t="shared" si="112"/>
        <v>0</v>
      </c>
      <c r="BW100" s="42">
        <f t="shared" si="113"/>
        <v>0</v>
      </c>
      <c r="BX100" s="43">
        <f t="shared" si="128"/>
        <v>0</v>
      </c>
      <c r="BY100" s="42" t="str">
        <f t="shared" si="129"/>
        <v/>
      </c>
      <c r="BZ100" s="42" t="str">
        <f t="shared" si="130"/>
        <v/>
      </c>
      <c r="CA100" s="42" t="str">
        <f t="shared" si="131"/>
        <v/>
      </c>
      <c r="CB100" s="42" t="str">
        <f t="shared" si="132"/>
        <v/>
      </c>
      <c r="CC100" s="42" t="str">
        <f t="shared" si="133"/>
        <v/>
      </c>
      <c r="CD100" s="42" t="str">
        <f t="shared" si="134"/>
        <v/>
      </c>
      <c r="CE100" s="42" t="str">
        <f t="shared" si="135"/>
        <v/>
      </c>
      <c r="CF100" s="42" t="str">
        <f t="shared" si="136"/>
        <v/>
      </c>
      <c r="CG100" s="42" t="str">
        <f t="shared" si="137"/>
        <v/>
      </c>
      <c r="CH100" s="43">
        <f t="shared" si="138"/>
        <v>0</v>
      </c>
    </row>
    <row r="101" spans="1:86">
      <c r="B101" s="46"/>
      <c r="C101" s="50"/>
      <c r="D101" s="51"/>
      <c r="E101" s="51"/>
      <c r="F101" s="119" t="str">
        <f t="shared" si="114"/>
        <v/>
      </c>
      <c r="G101" s="47"/>
      <c r="H101" s="47"/>
      <c r="I101" s="47"/>
      <c r="J101" s="47"/>
      <c r="K101" s="47"/>
      <c r="L101" s="47"/>
      <c r="M101" s="47"/>
      <c r="N101" s="47"/>
      <c r="O101" s="47"/>
      <c r="P101" s="47"/>
      <c r="Q101" s="47"/>
      <c r="R101" s="47"/>
      <c r="V101" s="11" t="str">
        <f t="shared" si="115"/>
        <v/>
      </c>
      <c r="W101" s="11" t="str">
        <f t="shared" si="116"/>
        <v/>
      </c>
      <c r="X101" s="11" t="str">
        <f t="shared" si="117"/>
        <v/>
      </c>
      <c r="Y101" s="11" t="str">
        <f t="shared" si="118"/>
        <v/>
      </c>
      <c r="Z101" s="11" t="str">
        <f t="shared" si="119"/>
        <v/>
      </c>
      <c r="AA101" s="11" t="str">
        <f t="shared" si="120"/>
        <v/>
      </c>
      <c r="AB101" s="11" t="str">
        <f t="shared" si="121"/>
        <v/>
      </c>
      <c r="AC101" s="11" t="str">
        <f t="shared" si="122"/>
        <v/>
      </c>
      <c r="AD101" s="11" t="str">
        <f t="shared" si="123"/>
        <v/>
      </c>
      <c r="AE101" s="11" t="str">
        <f t="shared" si="124"/>
        <v/>
      </c>
      <c r="AF101" s="11" t="str">
        <f t="shared" si="125"/>
        <v/>
      </c>
      <c r="AG101" s="11" t="str">
        <f t="shared" si="126"/>
        <v/>
      </c>
      <c r="AI101" s="41" t="str">
        <f t="shared" si="86"/>
        <v/>
      </c>
      <c r="AJ101" s="52"/>
      <c r="AK101" s="52"/>
      <c r="AL101" s="52"/>
      <c r="AM101" s="52"/>
      <c r="AN101" s="52"/>
      <c r="AO101" s="52"/>
      <c r="AP101" s="52"/>
      <c r="AQ101" s="52"/>
      <c r="AR101" s="52"/>
      <c r="AS101" s="42"/>
      <c r="AT101" s="123"/>
      <c r="AU101" s="42">
        <f t="shared" si="87"/>
        <v>0</v>
      </c>
      <c r="AV101" s="42">
        <f t="shared" si="88"/>
        <v>0</v>
      </c>
      <c r="AW101" s="42">
        <f t="shared" si="89"/>
        <v>0</v>
      </c>
      <c r="AX101" s="42">
        <f t="shared" si="90"/>
        <v>0</v>
      </c>
      <c r="AY101" s="42">
        <f t="shared" si="91"/>
        <v>0</v>
      </c>
      <c r="AZ101" s="42">
        <f t="shared" si="92"/>
        <v>0</v>
      </c>
      <c r="BA101" s="42">
        <f t="shared" si="93"/>
        <v>0</v>
      </c>
      <c r="BB101" s="42">
        <f t="shared" si="94"/>
        <v>0</v>
      </c>
      <c r="BC101" s="42">
        <f t="shared" si="95"/>
        <v>0</v>
      </c>
      <c r="BD101" s="42">
        <f t="shared" si="127"/>
        <v>0</v>
      </c>
      <c r="BE101" s="42" t="e">
        <f t="shared" si="96"/>
        <v>#DIV/0!</v>
      </c>
      <c r="BF101" s="42" t="e">
        <f t="shared" si="97"/>
        <v>#DIV/0!</v>
      </c>
      <c r="BG101" s="42" t="e">
        <f t="shared" si="98"/>
        <v>#DIV/0!</v>
      </c>
      <c r="BH101" s="42" t="e">
        <f t="shared" si="99"/>
        <v>#DIV/0!</v>
      </c>
      <c r="BI101" s="42" t="e">
        <f t="shared" si="100"/>
        <v>#DIV/0!</v>
      </c>
      <c r="BJ101" s="42" t="e">
        <f t="shared" si="101"/>
        <v>#DIV/0!</v>
      </c>
      <c r="BK101" s="42" t="e">
        <f t="shared" si="102"/>
        <v>#DIV/0!</v>
      </c>
      <c r="BL101" s="42" t="e">
        <f t="shared" si="103"/>
        <v>#DIV/0!</v>
      </c>
      <c r="BM101" s="42" t="e">
        <f t="shared" si="104"/>
        <v>#DIV/0!</v>
      </c>
      <c r="BN101" s="42"/>
      <c r="BO101" s="42">
        <f t="shared" si="105"/>
        <v>0</v>
      </c>
      <c r="BP101" s="42">
        <f t="shared" si="106"/>
        <v>0</v>
      </c>
      <c r="BQ101" s="42">
        <f t="shared" si="107"/>
        <v>0</v>
      </c>
      <c r="BR101" s="42">
        <f t="shared" si="108"/>
        <v>0</v>
      </c>
      <c r="BS101" s="42">
        <f t="shared" si="109"/>
        <v>0</v>
      </c>
      <c r="BT101" s="42">
        <f t="shared" si="110"/>
        <v>0</v>
      </c>
      <c r="BU101" s="42">
        <f t="shared" si="111"/>
        <v>0</v>
      </c>
      <c r="BV101" s="42">
        <f t="shared" si="112"/>
        <v>0</v>
      </c>
      <c r="BW101" s="42">
        <f t="shared" si="113"/>
        <v>0</v>
      </c>
      <c r="BX101" s="43">
        <f t="shared" si="128"/>
        <v>0</v>
      </c>
      <c r="BY101" s="42" t="str">
        <f t="shared" si="129"/>
        <v/>
      </c>
      <c r="BZ101" s="42" t="str">
        <f t="shared" si="130"/>
        <v/>
      </c>
      <c r="CA101" s="42" t="str">
        <f t="shared" si="131"/>
        <v/>
      </c>
      <c r="CB101" s="42" t="str">
        <f t="shared" si="132"/>
        <v/>
      </c>
      <c r="CC101" s="42" t="str">
        <f t="shared" si="133"/>
        <v/>
      </c>
      <c r="CD101" s="42" t="str">
        <f t="shared" si="134"/>
        <v/>
      </c>
      <c r="CE101" s="42" t="str">
        <f t="shared" si="135"/>
        <v/>
      </c>
      <c r="CF101" s="42" t="str">
        <f t="shared" si="136"/>
        <v/>
      </c>
      <c r="CG101" s="42" t="str">
        <f t="shared" si="137"/>
        <v/>
      </c>
      <c r="CH101" s="43">
        <f t="shared" si="138"/>
        <v>0</v>
      </c>
    </row>
    <row r="102" spans="1:86">
      <c r="B102" s="46"/>
      <c r="C102" s="50"/>
      <c r="D102" s="51"/>
      <c r="E102" s="51"/>
      <c r="F102" s="119" t="str">
        <f t="shared" si="114"/>
        <v/>
      </c>
      <c r="G102" s="47"/>
      <c r="H102" s="47"/>
      <c r="I102" s="47"/>
      <c r="J102" s="47"/>
      <c r="K102" s="47"/>
      <c r="L102" s="47"/>
      <c r="M102" s="47"/>
      <c r="N102" s="47"/>
      <c r="O102" s="47"/>
      <c r="P102" s="47"/>
      <c r="Q102" s="47"/>
      <c r="R102" s="47"/>
      <c r="V102" s="11" t="str">
        <f t="shared" si="115"/>
        <v/>
      </c>
      <c r="W102" s="11" t="str">
        <f t="shared" si="116"/>
        <v/>
      </c>
      <c r="X102" s="11" t="str">
        <f t="shared" si="117"/>
        <v/>
      </c>
      <c r="Y102" s="11" t="str">
        <f t="shared" si="118"/>
        <v/>
      </c>
      <c r="Z102" s="11" t="str">
        <f t="shared" si="119"/>
        <v/>
      </c>
      <c r="AA102" s="11" t="str">
        <f t="shared" si="120"/>
        <v/>
      </c>
      <c r="AB102" s="11" t="str">
        <f t="shared" si="121"/>
        <v/>
      </c>
      <c r="AC102" s="11" t="str">
        <f t="shared" si="122"/>
        <v/>
      </c>
      <c r="AD102" s="11" t="str">
        <f t="shared" si="123"/>
        <v/>
      </c>
      <c r="AE102" s="11" t="str">
        <f t="shared" si="124"/>
        <v/>
      </c>
      <c r="AF102" s="11" t="str">
        <f t="shared" si="125"/>
        <v/>
      </c>
      <c r="AG102" s="11" t="str">
        <f t="shared" si="126"/>
        <v/>
      </c>
      <c r="AI102" s="41" t="str">
        <f t="shared" si="86"/>
        <v/>
      </c>
      <c r="AJ102" s="52"/>
      <c r="AK102" s="52"/>
      <c r="AL102" s="52"/>
      <c r="AM102" s="52"/>
      <c r="AN102" s="52"/>
      <c r="AO102" s="52"/>
      <c r="AP102" s="52"/>
      <c r="AQ102" s="52"/>
      <c r="AR102" s="52"/>
      <c r="AS102" s="42"/>
      <c r="AT102" s="123"/>
      <c r="AU102" s="42">
        <f t="shared" si="87"/>
        <v>0</v>
      </c>
      <c r="AV102" s="42">
        <f t="shared" si="88"/>
        <v>0</v>
      </c>
      <c r="AW102" s="42">
        <f t="shared" si="89"/>
        <v>0</v>
      </c>
      <c r="AX102" s="42">
        <f t="shared" si="90"/>
        <v>0</v>
      </c>
      <c r="AY102" s="42">
        <f t="shared" si="91"/>
        <v>0</v>
      </c>
      <c r="AZ102" s="42">
        <f t="shared" si="92"/>
        <v>0</v>
      </c>
      <c r="BA102" s="42">
        <f t="shared" si="93"/>
        <v>0</v>
      </c>
      <c r="BB102" s="42">
        <f t="shared" si="94"/>
        <v>0</v>
      </c>
      <c r="BC102" s="42">
        <f t="shared" si="95"/>
        <v>0</v>
      </c>
      <c r="BD102" s="42">
        <f t="shared" si="127"/>
        <v>0</v>
      </c>
      <c r="BE102" s="42" t="e">
        <f t="shared" si="96"/>
        <v>#DIV/0!</v>
      </c>
      <c r="BF102" s="42" t="e">
        <f t="shared" si="97"/>
        <v>#DIV/0!</v>
      </c>
      <c r="BG102" s="42" t="e">
        <f t="shared" si="98"/>
        <v>#DIV/0!</v>
      </c>
      <c r="BH102" s="42" t="e">
        <f t="shared" si="99"/>
        <v>#DIV/0!</v>
      </c>
      <c r="BI102" s="42" t="e">
        <f t="shared" si="100"/>
        <v>#DIV/0!</v>
      </c>
      <c r="BJ102" s="42" t="e">
        <f t="shared" si="101"/>
        <v>#DIV/0!</v>
      </c>
      <c r="BK102" s="42" t="e">
        <f t="shared" si="102"/>
        <v>#DIV/0!</v>
      </c>
      <c r="BL102" s="42" t="e">
        <f t="shared" si="103"/>
        <v>#DIV/0!</v>
      </c>
      <c r="BM102" s="42" t="e">
        <f t="shared" si="104"/>
        <v>#DIV/0!</v>
      </c>
      <c r="BN102" s="42"/>
      <c r="BO102" s="42">
        <f t="shared" si="105"/>
        <v>0</v>
      </c>
      <c r="BP102" s="42">
        <f t="shared" si="106"/>
        <v>0</v>
      </c>
      <c r="BQ102" s="42">
        <f t="shared" si="107"/>
        <v>0</v>
      </c>
      <c r="BR102" s="42">
        <f t="shared" si="108"/>
        <v>0</v>
      </c>
      <c r="BS102" s="42">
        <f t="shared" si="109"/>
        <v>0</v>
      </c>
      <c r="BT102" s="42">
        <f t="shared" si="110"/>
        <v>0</v>
      </c>
      <c r="BU102" s="42">
        <f t="shared" si="111"/>
        <v>0</v>
      </c>
      <c r="BV102" s="42">
        <f t="shared" si="112"/>
        <v>0</v>
      </c>
      <c r="BW102" s="42">
        <f t="shared" si="113"/>
        <v>0</v>
      </c>
      <c r="BX102" s="43">
        <f t="shared" si="128"/>
        <v>0</v>
      </c>
      <c r="BY102" s="42" t="str">
        <f t="shared" si="129"/>
        <v/>
      </c>
      <c r="BZ102" s="42" t="str">
        <f t="shared" si="130"/>
        <v/>
      </c>
      <c r="CA102" s="42" t="str">
        <f t="shared" si="131"/>
        <v/>
      </c>
      <c r="CB102" s="42" t="str">
        <f t="shared" si="132"/>
        <v/>
      </c>
      <c r="CC102" s="42" t="str">
        <f t="shared" si="133"/>
        <v/>
      </c>
      <c r="CD102" s="42" t="str">
        <f t="shared" si="134"/>
        <v/>
      </c>
      <c r="CE102" s="42" t="str">
        <f t="shared" si="135"/>
        <v/>
      </c>
      <c r="CF102" s="42" t="str">
        <f t="shared" si="136"/>
        <v/>
      </c>
      <c r="CG102" s="42" t="str">
        <f t="shared" si="137"/>
        <v/>
      </c>
      <c r="CH102" s="43">
        <f t="shared" si="138"/>
        <v>0</v>
      </c>
    </row>
    <row r="103" spans="1:86">
      <c r="B103" s="46"/>
      <c r="C103" s="50"/>
      <c r="D103" s="51"/>
      <c r="E103" s="51"/>
      <c r="F103" s="119" t="str">
        <f t="shared" si="114"/>
        <v/>
      </c>
      <c r="G103" s="47"/>
      <c r="H103" s="47"/>
      <c r="I103" s="47"/>
      <c r="J103" s="47"/>
      <c r="K103" s="47"/>
      <c r="L103" s="47"/>
      <c r="M103" s="47"/>
      <c r="N103" s="47"/>
      <c r="O103" s="47"/>
      <c r="P103" s="47"/>
      <c r="Q103" s="47"/>
      <c r="R103" s="47"/>
      <c r="V103" s="11" t="str">
        <f t="shared" si="115"/>
        <v/>
      </c>
      <c r="W103" s="11" t="str">
        <f t="shared" si="116"/>
        <v/>
      </c>
      <c r="X103" s="11" t="str">
        <f t="shared" si="117"/>
        <v/>
      </c>
      <c r="Y103" s="11" t="str">
        <f t="shared" si="118"/>
        <v/>
      </c>
      <c r="Z103" s="11" t="str">
        <f t="shared" si="119"/>
        <v/>
      </c>
      <c r="AA103" s="11" t="str">
        <f t="shared" si="120"/>
        <v/>
      </c>
      <c r="AB103" s="11" t="str">
        <f t="shared" si="121"/>
        <v/>
      </c>
      <c r="AC103" s="11" t="str">
        <f t="shared" si="122"/>
        <v/>
      </c>
      <c r="AD103" s="11" t="str">
        <f t="shared" si="123"/>
        <v/>
      </c>
      <c r="AE103" s="11" t="str">
        <f t="shared" si="124"/>
        <v/>
      </c>
      <c r="AF103" s="11" t="str">
        <f t="shared" si="125"/>
        <v/>
      </c>
      <c r="AG103" s="11" t="str">
        <f t="shared" si="126"/>
        <v/>
      </c>
      <c r="AI103" s="41" t="str">
        <f t="shared" si="86"/>
        <v/>
      </c>
      <c r="AJ103" s="52"/>
      <c r="AK103" s="52"/>
      <c r="AL103" s="52"/>
      <c r="AM103" s="52"/>
      <c r="AN103" s="52"/>
      <c r="AO103" s="52"/>
      <c r="AP103" s="52"/>
      <c r="AQ103" s="52"/>
      <c r="AR103" s="52"/>
      <c r="AS103" s="42"/>
      <c r="AT103" s="123"/>
      <c r="AU103" s="42">
        <f t="shared" si="87"/>
        <v>0</v>
      </c>
      <c r="AV103" s="42">
        <f t="shared" si="88"/>
        <v>0</v>
      </c>
      <c r="AW103" s="42">
        <f t="shared" si="89"/>
        <v>0</v>
      </c>
      <c r="AX103" s="42">
        <f t="shared" si="90"/>
        <v>0</v>
      </c>
      <c r="AY103" s="42">
        <f t="shared" si="91"/>
        <v>0</v>
      </c>
      <c r="AZ103" s="42">
        <f t="shared" si="92"/>
        <v>0</v>
      </c>
      <c r="BA103" s="42">
        <f t="shared" si="93"/>
        <v>0</v>
      </c>
      <c r="BB103" s="42">
        <f t="shared" si="94"/>
        <v>0</v>
      </c>
      <c r="BC103" s="42">
        <f t="shared" si="95"/>
        <v>0</v>
      </c>
      <c r="BD103" s="42">
        <f t="shared" si="127"/>
        <v>0</v>
      </c>
      <c r="BE103" s="42" t="e">
        <f t="shared" si="96"/>
        <v>#DIV/0!</v>
      </c>
      <c r="BF103" s="42" t="e">
        <f t="shared" si="97"/>
        <v>#DIV/0!</v>
      </c>
      <c r="BG103" s="42" t="e">
        <f t="shared" si="98"/>
        <v>#DIV/0!</v>
      </c>
      <c r="BH103" s="42" t="e">
        <f t="shared" si="99"/>
        <v>#DIV/0!</v>
      </c>
      <c r="BI103" s="42" t="e">
        <f t="shared" si="100"/>
        <v>#DIV/0!</v>
      </c>
      <c r="BJ103" s="42" t="e">
        <f t="shared" si="101"/>
        <v>#DIV/0!</v>
      </c>
      <c r="BK103" s="42" t="e">
        <f t="shared" si="102"/>
        <v>#DIV/0!</v>
      </c>
      <c r="BL103" s="42" t="e">
        <f t="shared" si="103"/>
        <v>#DIV/0!</v>
      </c>
      <c r="BM103" s="42" t="e">
        <f t="shared" si="104"/>
        <v>#DIV/0!</v>
      </c>
      <c r="BN103" s="42"/>
      <c r="BO103" s="42">
        <f t="shared" si="105"/>
        <v>0</v>
      </c>
      <c r="BP103" s="42">
        <f t="shared" si="106"/>
        <v>0</v>
      </c>
      <c r="BQ103" s="42">
        <f t="shared" si="107"/>
        <v>0</v>
      </c>
      <c r="BR103" s="42">
        <f t="shared" si="108"/>
        <v>0</v>
      </c>
      <c r="BS103" s="42">
        <f t="shared" si="109"/>
        <v>0</v>
      </c>
      <c r="BT103" s="42">
        <f t="shared" si="110"/>
        <v>0</v>
      </c>
      <c r="BU103" s="42">
        <f t="shared" si="111"/>
        <v>0</v>
      </c>
      <c r="BV103" s="42">
        <f t="shared" si="112"/>
        <v>0</v>
      </c>
      <c r="BW103" s="42">
        <f t="shared" si="113"/>
        <v>0</v>
      </c>
      <c r="BX103" s="43">
        <f t="shared" si="128"/>
        <v>0</v>
      </c>
      <c r="BY103" s="42" t="str">
        <f t="shared" si="129"/>
        <v/>
      </c>
      <c r="BZ103" s="42" t="str">
        <f t="shared" si="130"/>
        <v/>
      </c>
      <c r="CA103" s="42" t="str">
        <f t="shared" si="131"/>
        <v/>
      </c>
      <c r="CB103" s="42" t="str">
        <f t="shared" si="132"/>
        <v/>
      </c>
      <c r="CC103" s="42" t="str">
        <f t="shared" si="133"/>
        <v/>
      </c>
      <c r="CD103" s="42" t="str">
        <f t="shared" si="134"/>
        <v/>
      </c>
      <c r="CE103" s="42" t="str">
        <f t="shared" si="135"/>
        <v/>
      </c>
      <c r="CF103" s="42" t="str">
        <f t="shared" si="136"/>
        <v/>
      </c>
      <c r="CG103" s="42" t="str">
        <f t="shared" si="137"/>
        <v/>
      </c>
      <c r="CH103" s="43">
        <f t="shared" si="138"/>
        <v>0</v>
      </c>
    </row>
    <row r="104" spans="1:86">
      <c r="B104" s="46"/>
      <c r="C104" s="50"/>
      <c r="D104" s="51"/>
      <c r="E104" s="51"/>
      <c r="F104" s="119" t="str">
        <f t="shared" si="114"/>
        <v/>
      </c>
      <c r="G104" s="47"/>
      <c r="H104" s="47"/>
      <c r="I104" s="47"/>
      <c r="J104" s="47"/>
      <c r="K104" s="47"/>
      <c r="L104" s="47"/>
      <c r="M104" s="47"/>
      <c r="N104" s="47"/>
      <c r="O104" s="47"/>
      <c r="P104" s="47"/>
      <c r="Q104" s="47"/>
      <c r="R104" s="47"/>
      <c r="V104" s="11" t="str">
        <f t="shared" si="115"/>
        <v/>
      </c>
      <c r="W104" s="11" t="str">
        <f t="shared" si="116"/>
        <v/>
      </c>
      <c r="X104" s="11" t="str">
        <f t="shared" si="117"/>
        <v/>
      </c>
      <c r="Y104" s="11" t="str">
        <f t="shared" si="118"/>
        <v/>
      </c>
      <c r="Z104" s="11" t="str">
        <f t="shared" si="119"/>
        <v/>
      </c>
      <c r="AA104" s="11" t="str">
        <f t="shared" si="120"/>
        <v/>
      </c>
      <c r="AB104" s="11" t="str">
        <f t="shared" si="121"/>
        <v/>
      </c>
      <c r="AC104" s="11" t="str">
        <f t="shared" si="122"/>
        <v/>
      </c>
      <c r="AD104" s="11" t="str">
        <f t="shared" si="123"/>
        <v/>
      </c>
      <c r="AE104" s="11" t="str">
        <f t="shared" si="124"/>
        <v/>
      </c>
      <c r="AF104" s="11" t="str">
        <f t="shared" si="125"/>
        <v/>
      </c>
      <c r="AG104" s="11" t="str">
        <f t="shared" si="126"/>
        <v/>
      </c>
      <c r="AI104" s="41" t="str">
        <f t="shared" si="86"/>
        <v/>
      </c>
      <c r="AJ104" s="52"/>
      <c r="AK104" s="52"/>
      <c r="AL104" s="52"/>
      <c r="AM104" s="52"/>
      <c r="AN104" s="52"/>
      <c r="AO104" s="52"/>
      <c r="AP104" s="52"/>
      <c r="AQ104" s="52"/>
      <c r="AR104" s="52"/>
      <c r="AS104" s="42"/>
      <c r="AT104" s="123"/>
      <c r="AU104" s="42">
        <f t="shared" si="87"/>
        <v>0</v>
      </c>
      <c r="AV104" s="42">
        <f t="shared" si="88"/>
        <v>0</v>
      </c>
      <c r="AW104" s="42">
        <f t="shared" si="89"/>
        <v>0</v>
      </c>
      <c r="AX104" s="42">
        <f t="shared" si="90"/>
        <v>0</v>
      </c>
      <c r="AY104" s="42">
        <f t="shared" si="91"/>
        <v>0</v>
      </c>
      <c r="AZ104" s="42">
        <f t="shared" si="92"/>
        <v>0</v>
      </c>
      <c r="BA104" s="42">
        <f t="shared" si="93"/>
        <v>0</v>
      </c>
      <c r="BB104" s="42">
        <f t="shared" si="94"/>
        <v>0</v>
      </c>
      <c r="BC104" s="42">
        <f t="shared" si="95"/>
        <v>0</v>
      </c>
      <c r="BD104" s="42">
        <f t="shared" si="127"/>
        <v>0</v>
      </c>
      <c r="BE104" s="42" t="e">
        <f t="shared" si="96"/>
        <v>#DIV/0!</v>
      </c>
      <c r="BF104" s="42" t="e">
        <f t="shared" si="97"/>
        <v>#DIV/0!</v>
      </c>
      <c r="BG104" s="42" t="e">
        <f t="shared" si="98"/>
        <v>#DIV/0!</v>
      </c>
      <c r="BH104" s="42" t="e">
        <f t="shared" si="99"/>
        <v>#DIV/0!</v>
      </c>
      <c r="BI104" s="42" t="e">
        <f t="shared" si="100"/>
        <v>#DIV/0!</v>
      </c>
      <c r="BJ104" s="42" t="e">
        <f t="shared" si="101"/>
        <v>#DIV/0!</v>
      </c>
      <c r="BK104" s="42" t="e">
        <f t="shared" si="102"/>
        <v>#DIV/0!</v>
      </c>
      <c r="BL104" s="42" t="e">
        <f t="shared" si="103"/>
        <v>#DIV/0!</v>
      </c>
      <c r="BM104" s="42" t="e">
        <f t="shared" si="104"/>
        <v>#DIV/0!</v>
      </c>
      <c r="BN104" s="42"/>
      <c r="BO104" s="42">
        <f t="shared" si="105"/>
        <v>0</v>
      </c>
      <c r="BP104" s="42">
        <f t="shared" si="106"/>
        <v>0</v>
      </c>
      <c r="BQ104" s="42">
        <f t="shared" si="107"/>
        <v>0</v>
      </c>
      <c r="BR104" s="42">
        <f t="shared" si="108"/>
        <v>0</v>
      </c>
      <c r="BS104" s="42">
        <f t="shared" si="109"/>
        <v>0</v>
      </c>
      <c r="BT104" s="42">
        <f t="shared" si="110"/>
        <v>0</v>
      </c>
      <c r="BU104" s="42">
        <f t="shared" si="111"/>
        <v>0</v>
      </c>
      <c r="BV104" s="42">
        <f t="shared" si="112"/>
        <v>0</v>
      </c>
      <c r="BW104" s="42">
        <f t="shared" si="113"/>
        <v>0</v>
      </c>
      <c r="BX104" s="43">
        <f t="shared" si="128"/>
        <v>0</v>
      </c>
      <c r="BY104" s="42" t="str">
        <f t="shared" si="129"/>
        <v/>
      </c>
      <c r="BZ104" s="42" t="str">
        <f t="shared" si="130"/>
        <v/>
      </c>
      <c r="CA104" s="42" t="str">
        <f t="shared" si="131"/>
        <v/>
      </c>
      <c r="CB104" s="42" t="str">
        <f t="shared" si="132"/>
        <v/>
      </c>
      <c r="CC104" s="42" t="str">
        <f t="shared" si="133"/>
        <v/>
      </c>
      <c r="CD104" s="42" t="str">
        <f t="shared" si="134"/>
        <v/>
      </c>
      <c r="CE104" s="42" t="str">
        <f t="shared" si="135"/>
        <v/>
      </c>
      <c r="CF104" s="42" t="str">
        <f t="shared" si="136"/>
        <v/>
      </c>
      <c r="CG104" s="42" t="str">
        <f t="shared" si="137"/>
        <v/>
      </c>
      <c r="CH104" s="43">
        <f t="shared" si="138"/>
        <v>0</v>
      </c>
    </row>
    <row r="105" spans="1:86">
      <c r="B105" s="46"/>
      <c r="C105" s="50"/>
      <c r="D105" s="51"/>
      <c r="E105" s="51"/>
      <c r="F105" s="119" t="str">
        <f t="shared" si="114"/>
        <v/>
      </c>
      <c r="G105" s="47"/>
      <c r="H105" s="47"/>
      <c r="I105" s="47"/>
      <c r="J105" s="47"/>
      <c r="K105" s="47"/>
      <c r="L105" s="47"/>
      <c r="M105" s="47"/>
      <c r="N105" s="47"/>
      <c r="O105" s="47"/>
      <c r="P105" s="47"/>
      <c r="Q105" s="47"/>
      <c r="R105" s="47"/>
      <c r="V105" s="11" t="str">
        <f t="shared" si="115"/>
        <v/>
      </c>
      <c r="W105" s="11" t="str">
        <f t="shared" si="116"/>
        <v/>
      </c>
      <c r="X105" s="11" t="str">
        <f t="shared" si="117"/>
        <v/>
      </c>
      <c r="Y105" s="11" t="str">
        <f t="shared" si="118"/>
        <v/>
      </c>
      <c r="Z105" s="11" t="str">
        <f t="shared" si="119"/>
        <v/>
      </c>
      <c r="AA105" s="11" t="str">
        <f t="shared" si="120"/>
        <v/>
      </c>
      <c r="AB105" s="11" t="str">
        <f t="shared" si="121"/>
        <v/>
      </c>
      <c r="AC105" s="11" t="str">
        <f t="shared" si="122"/>
        <v/>
      </c>
      <c r="AD105" s="11" t="str">
        <f t="shared" si="123"/>
        <v/>
      </c>
      <c r="AE105" s="11" t="str">
        <f t="shared" si="124"/>
        <v/>
      </c>
      <c r="AF105" s="11" t="str">
        <f t="shared" si="125"/>
        <v/>
      </c>
      <c r="AG105" s="11" t="str">
        <f t="shared" si="126"/>
        <v/>
      </c>
      <c r="AU105" s="42">
        <f t="shared" si="87"/>
        <v>0</v>
      </c>
      <c r="AV105" s="42">
        <f t="shared" si="88"/>
        <v>0</v>
      </c>
      <c r="AW105" s="42">
        <f t="shared" si="89"/>
        <v>0</v>
      </c>
      <c r="AX105" s="42">
        <f t="shared" si="90"/>
        <v>0</v>
      </c>
      <c r="AY105" s="42">
        <f t="shared" si="91"/>
        <v>0</v>
      </c>
      <c r="AZ105" s="42">
        <f t="shared" si="92"/>
        <v>0</v>
      </c>
      <c r="BA105" s="42">
        <f t="shared" si="93"/>
        <v>0</v>
      </c>
      <c r="BB105" s="42">
        <f t="shared" si="94"/>
        <v>0</v>
      </c>
      <c r="BC105" s="42">
        <f t="shared" si="95"/>
        <v>0</v>
      </c>
      <c r="BD105" s="42">
        <f t="shared" si="127"/>
        <v>0</v>
      </c>
      <c r="BY105" s="42" t="str">
        <f t="shared" si="129"/>
        <v/>
      </c>
      <c r="BZ105" s="42" t="str">
        <f t="shared" si="130"/>
        <v/>
      </c>
      <c r="CA105" s="42" t="str">
        <f t="shared" si="131"/>
        <v/>
      </c>
      <c r="CB105" s="42" t="str">
        <f t="shared" si="132"/>
        <v/>
      </c>
      <c r="CC105" s="42" t="str">
        <f t="shared" si="133"/>
        <v/>
      </c>
      <c r="CD105" s="42" t="str">
        <f t="shared" si="134"/>
        <v/>
      </c>
      <c r="CE105" s="42" t="str">
        <f t="shared" si="135"/>
        <v/>
      </c>
      <c r="CF105" s="42" t="str">
        <f t="shared" si="136"/>
        <v/>
      </c>
      <c r="CG105" s="42" t="str">
        <f t="shared" si="137"/>
        <v/>
      </c>
    </row>
    <row r="106" spans="1:86">
      <c r="A106" s="1" t="s">
        <v>240</v>
      </c>
      <c r="B106" s="1" t="s">
        <v>240</v>
      </c>
      <c r="C106" s="1" t="s">
        <v>240</v>
      </c>
      <c r="D106" s="1" t="s">
        <v>240</v>
      </c>
      <c r="E106" s="1" t="s">
        <v>240</v>
      </c>
      <c r="F106" s="1" t="s">
        <v>240</v>
      </c>
      <c r="G106" s="1" t="s">
        <v>240</v>
      </c>
      <c r="H106" s="1" t="s">
        <v>240</v>
      </c>
      <c r="I106" s="1" t="s">
        <v>240</v>
      </c>
      <c r="J106" s="1" t="s">
        <v>240</v>
      </c>
      <c r="K106" s="1" t="s">
        <v>240</v>
      </c>
      <c r="L106" s="1" t="s">
        <v>240</v>
      </c>
      <c r="M106" s="1" t="s">
        <v>240</v>
      </c>
      <c r="N106" s="1" t="s">
        <v>240</v>
      </c>
      <c r="O106" s="1" t="s">
        <v>240</v>
      </c>
      <c r="P106" s="1" t="s">
        <v>240</v>
      </c>
      <c r="Q106" s="1" t="s">
        <v>240</v>
      </c>
      <c r="R106" s="1" t="s">
        <v>240</v>
      </c>
      <c r="S106" s="1" t="s">
        <v>240</v>
      </c>
      <c r="T106" s="1" t="s">
        <v>240</v>
      </c>
      <c r="U106" s="1" t="s">
        <v>240</v>
      </c>
      <c r="V106" s="1" t="s">
        <v>240</v>
      </c>
      <c r="W106" s="1" t="s">
        <v>240</v>
      </c>
      <c r="X106" s="1" t="s">
        <v>240</v>
      </c>
      <c r="Y106" s="1" t="s">
        <v>240</v>
      </c>
      <c r="Z106" s="1" t="s">
        <v>240</v>
      </c>
      <c r="AA106" s="1" t="s">
        <v>240</v>
      </c>
      <c r="AB106" s="1" t="s">
        <v>240</v>
      </c>
      <c r="AC106" s="1" t="s">
        <v>240</v>
      </c>
      <c r="AD106" s="1" t="s">
        <v>240</v>
      </c>
      <c r="AE106" s="1" t="s">
        <v>240</v>
      </c>
      <c r="AF106" s="1" t="s">
        <v>240</v>
      </c>
      <c r="AG106" s="1" t="s">
        <v>240</v>
      </c>
      <c r="AH106" s="1" t="s">
        <v>240</v>
      </c>
      <c r="AI106" s="1" t="s">
        <v>240</v>
      </c>
      <c r="AJ106" s="1" t="s">
        <v>240</v>
      </c>
      <c r="AK106" s="1" t="s">
        <v>240</v>
      </c>
      <c r="AL106" s="1" t="s">
        <v>240</v>
      </c>
      <c r="AM106" s="1" t="s">
        <v>240</v>
      </c>
      <c r="AN106" s="1" t="s">
        <v>240</v>
      </c>
      <c r="AO106" s="1" t="s">
        <v>240</v>
      </c>
      <c r="AP106" s="1" t="s">
        <v>240</v>
      </c>
      <c r="AQ106" s="1" t="s">
        <v>240</v>
      </c>
      <c r="AR106" s="1" t="s">
        <v>240</v>
      </c>
      <c r="AS106" s="1" t="s">
        <v>240</v>
      </c>
      <c r="AU106" s="1" t="s">
        <v>240</v>
      </c>
      <c r="AV106" s="1" t="s">
        <v>240</v>
      </c>
      <c r="AW106" s="1" t="s">
        <v>240</v>
      </c>
      <c r="AX106" s="1" t="s">
        <v>240</v>
      </c>
      <c r="AY106" s="1" t="s">
        <v>240</v>
      </c>
      <c r="AZ106" s="1" t="s">
        <v>240</v>
      </c>
      <c r="BA106" s="1" t="s">
        <v>240</v>
      </c>
      <c r="BB106" s="1" t="s">
        <v>240</v>
      </c>
      <c r="BC106" s="1" t="s">
        <v>240</v>
      </c>
      <c r="BD106" s="1" t="s">
        <v>240</v>
      </c>
      <c r="BE106" s="1" t="s">
        <v>240</v>
      </c>
      <c r="BF106" s="1" t="s">
        <v>240</v>
      </c>
      <c r="BG106" s="1" t="s">
        <v>240</v>
      </c>
      <c r="BH106" s="1" t="s">
        <v>240</v>
      </c>
      <c r="BI106" s="1" t="s">
        <v>240</v>
      </c>
      <c r="BJ106" s="1" t="s">
        <v>240</v>
      </c>
      <c r="BK106" s="1" t="s">
        <v>240</v>
      </c>
      <c r="BL106" s="1" t="s">
        <v>240</v>
      </c>
      <c r="BM106" s="1" t="s">
        <v>240</v>
      </c>
      <c r="BN106" s="1" t="s">
        <v>240</v>
      </c>
      <c r="BO106" s="1" t="s">
        <v>240</v>
      </c>
      <c r="BP106" s="1" t="s">
        <v>240</v>
      </c>
      <c r="BQ106" s="1" t="s">
        <v>240</v>
      </c>
      <c r="BR106" s="1" t="s">
        <v>240</v>
      </c>
      <c r="BS106" s="1" t="s">
        <v>240</v>
      </c>
      <c r="BT106" s="1" t="s">
        <v>240</v>
      </c>
      <c r="BU106" s="1" t="s">
        <v>240</v>
      </c>
      <c r="BV106" s="1" t="s">
        <v>240</v>
      </c>
      <c r="BW106" s="1" t="s">
        <v>240</v>
      </c>
      <c r="BX106" s="1" t="s">
        <v>240</v>
      </c>
      <c r="BY106" s="1" t="s">
        <v>240</v>
      </c>
      <c r="BZ106" s="1" t="s">
        <v>240</v>
      </c>
      <c r="CA106" s="1" t="s">
        <v>240</v>
      </c>
      <c r="CB106" s="1" t="s">
        <v>240</v>
      </c>
      <c r="CC106" s="1" t="s">
        <v>240</v>
      </c>
      <c r="CD106" s="1" t="s">
        <v>240</v>
      </c>
      <c r="CE106" s="1" t="s">
        <v>240</v>
      </c>
      <c r="CF106" s="1" t="s">
        <v>240</v>
      </c>
      <c r="CG106" s="1" t="s">
        <v>240</v>
      </c>
      <c r="CH106" s="1" t="s">
        <v>240</v>
      </c>
    </row>
  </sheetData>
  <sheetProtection algorithmName="SHA-512" hashValue="rjFAuk3lkBCMSywAs71EqxyaRigLc3ihWiELQ6A0gYFYAVrqEUMqKI8sBJrcxr141wX1F5ZGHyDIaakTh66OvA==" saltValue="6HG5QDrX72Cm2FW056EC8w==" spinCount="100000" sheet="1" objects="1" scenarios="1"/>
  <mergeCells count="62">
    <mergeCell ref="CC3:CC4"/>
    <mergeCell ref="BS3:BS4"/>
    <mergeCell ref="BT3:BT4"/>
    <mergeCell ref="BU3:BU4"/>
    <mergeCell ref="BV3:BV4"/>
    <mergeCell ref="BY3:BY4"/>
    <mergeCell ref="BZ3:BZ4"/>
    <mergeCell ref="CA3:CA4"/>
    <mergeCell ref="CB3:CB4"/>
    <mergeCell ref="CH3:CH4"/>
    <mergeCell ref="CD3:CD4"/>
    <mergeCell ref="CE3:CE4"/>
    <mergeCell ref="CF3:CF4"/>
    <mergeCell ref="CG3:CG4"/>
    <mergeCell ref="BQ3:BQ4"/>
    <mergeCell ref="BR3:BR4"/>
    <mergeCell ref="BW3:BW4"/>
    <mergeCell ref="BX3:BX4"/>
    <mergeCell ref="AY3:AY4"/>
    <mergeCell ref="AZ3:AZ4"/>
    <mergeCell ref="BA3:BA4"/>
    <mergeCell ref="BB3:BB4"/>
    <mergeCell ref="BC3:BC4"/>
    <mergeCell ref="BD3:BD4"/>
    <mergeCell ref="BN3:BN4"/>
    <mergeCell ref="BM3:BM4"/>
    <mergeCell ref="BO3:BO4"/>
    <mergeCell ref="BP3:BP4"/>
    <mergeCell ref="BJ3:BJ4"/>
    <mergeCell ref="BK3:BK4"/>
    <mergeCell ref="BL3:BL4"/>
    <mergeCell ref="BF3:BF4"/>
    <mergeCell ref="BG3:BG4"/>
    <mergeCell ref="BE3:BE4"/>
    <mergeCell ref="BH3:BH4"/>
    <mergeCell ref="BI3:BI4"/>
    <mergeCell ref="AS3:AS4"/>
    <mergeCell ref="AU3:AU4"/>
    <mergeCell ref="AV3:AV4"/>
    <mergeCell ref="AW3:AW4"/>
    <mergeCell ref="AX3:AX4"/>
    <mergeCell ref="D3:D4"/>
    <mergeCell ref="E3:E4"/>
    <mergeCell ref="F3:F4"/>
    <mergeCell ref="AQ3:AQ4"/>
    <mergeCell ref="AR3:AR4"/>
    <mergeCell ref="BO2:BX2"/>
    <mergeCell ref="BY2:CH2"/>
    <mergeCell ref="G3:R3"/>
    <mergeCell ref="AU2:BD2"/>
    <mergeCell ref="BE2:BN2"/>
    <mergeCell ref="AI2:AI4"/>
    <mergeCell ref="AJ3:AJ4"/>
    <mergeCell ref="AK3:AK4"/>
    <mergeCell ref="AL3:AL4"/>
    <mergeCell ref="AM3:AM4"/>
    <mergeCell ref="AN3:AN4"/>
    <mergeCell ref="AO3:AO4"/>
    <mergeCell ref="AP3:AP4"/>
    <mergeCell ref="B2:R2"/>
    <mergeCell ref="B3:B4"/>
    <mergeCell ref="C3:C4"/>
  </mergeCells>
  <phoneticPr fontId="5" type="noConversion"/>
  <conditionalFormatting sqref="AJ5:AR104">
    <cfRule type="expression" dxfId="27" priority="45">
      <formula>$B5&lt;&gt;""</formula>
    </cfRule>
    <cfRule type="expression" dxfId="26" priority="54">
      <formula>$A5&lt;&gt;""</formula>
    </cfRule>
  </conditionalFormatting>
  <conditionalFormatting sqref="AI5:AI104">
    <cfRule type="expression" dxfId="25" priority="52">
      <formula>$A5&lt;&gt;""</formula>
    </cfRule>
  </conditionalFormatting>
  <conditionalFormatting sqref="AI5:AI105">
    <cfRule type="expression" dxfId="24" priority="46">
      <formula>$B5&lt;&gt;""</formula>
    </cfRule>
  </conditionalFormatting>
  <conditionalFormatting sqref="BO5:BW104 CH6:CH104 BY5:CH5 BY6:CG105">
    <cfRule type="expression" dxfId="23" priority="44">
      <formula>$B5&lt;&gt;""</formula>
    </cfRule>
  </conditionalFormatting>
  <conditionalFormatting sqref="AS5:AS104">
    <cfRule type="expression" dxfId="22" priority="43">
      <formula>$B5&lt;&gt;""</formula>
    </cfRule>
  </conditionalFormatting>
  <conditionalFormatting sqref="BD5:BD105">
    <cfRule type="expression" dxfId="21" priority="42">
      <formula>$B5&lt;&gt;""</formula>
    </cfRule>
  </conditionalFormatting>
  <conditionalFormatting sqref="BN5:BN104">
    <cfRule type="expression" dxfId="20" priority="40">
      <formula>$B5&lt;&gt;""</formula>
    </cfRule>
  </conditionalFormatting>
  <conditionalFormatting sqref="BX5:BX104">
    <cfRule type="expression" dxfId="19" priority="39">
      <formula>$B5&lt;&gt;""</formula>
    </cfRule>
  </conditionalFormatting>
  <conditionalFormatting sqref="CH5:CH104">
    <cfRule type="expression" dxfId="18" priority="38">
      <formula>$B5&lt;&gt;""</formula>
    </cfRule>
  </conditionalFormatting>
  <conditionalFormatting sqref="AU5:BC105">
    <cfRule type="expression" dxfId="17" priority="36">
      <formula>$A5&lt;&gt;""</formula>
    </cfRule>
  </conditionalFormatting>
  <conditionalFormatting sqref="AU5:BC105">
    <cfRule type="expression" dxfId="16" priority="35">
      <formula>$B5&lt;&gt;""</formula>
    </cfRule>
  </conditionalFormatting>
  <conditionalFormatting sqref="BE5:BM104">
    <cfRule type="expression" dxfId="15" priority="32">
      <formula>$A5&lt;&gt;""</formula>
    </cfRule>
  </conditionalFormatting>
  <conditionalFormatting sqref="BE5:BM104">
    <cfRule type="expression" dxfId="14" priority="31">
      <formula>$B5&lt;&gt;""</formula>
    </cfRule>
  </conditionalFormatting>
  <conditionalFormatting sqref="G6:R105 B22:D105">
    <cfRule type="expression" dxfId="13" priority="21">
      <formula>$B5&lt;&gt;""</formula>
    </cfRule>
  </conditionalFormatting>
  <conditionalFormatting sqref="E22:E105">
    <cfRule type="expression" dxfId="12" priority="19">
      <formula>$B21&lt;&gt;""</formula>
    </cfRule>
  </conditionalFormatting>
  <conditionalFormatting sqref="D22:D105 D107:D1048576">
    <cfRule type="expression" dxfId="11" priority="18">
      <formula>B21&lt;&gt;""</formula>
    </cfRule>
  </conditionalFormatting>
  <conditionalFormatting sqref="F6:F105">
    <cfRule type="expression" dxfId="10" priority="17">
      <formula>$B5&lt;&gt;""</formula>
    </cfRule>
  </conditionalFormatting>
  <conditionalFormatting sqref="D19:D20">
    <cfRule type="expression" dxfId="9" priority="10">
      <formula>$B18&lt;&gt;""</formula>
    </cfRule>
  </conditionalFormatting>
  <conditionalFormatting sqref="E19:E20">
    <cfRule type="expression" dxfId="8" priority="9">
      <formula>$B18&lt;&gt;""</formula>
    </cfRule>
  </conditionalFormatting>
  <conditionalFormatting sqref="D19:D20">
    <cfRule type="expression" dxfId="7" priority="8">
      <formula>B18&lt;&gt;""</formula>
    </cfRule>
  </conditionalFormatting>
  <conditionalFormatting sqref="D6:D18">
    <cfRule type="expression" dxfId="6" priority="5">
      <formula>B5&lt;&gt;""</formula>
    </cfRule>
  </conditionalFormatting>
  <conditionalFormatting sqref="D6:D18">
    <cfRule type="expression" dxfId="5" priority="7">
      <formula>$B5&lt;&gt;""</formula>
    </cfRule>
  </conditionalFormatting>
  <conditionalFormatting sqref="E6:E18">
    <cfRule type="expression" dxfId="4" priority="6">
      <formula>$B5&lt;&gt;""</formula>
    </cfRule>
  </conditionalFormatting>
  <conditionalFormatting sqref="D21">
    <cfRule type="expression" dxfId="3" priority="4">
      <formula>$B20&lt;&gt;""</formula>
    </cfRule>
  </conditionalFormatting>
  <conditionalFormatting sqref="E21">
    <cfRule type="expression" dxfId="2" priority="3">
      <formula>$B20&lt;&gt;""</formula>
    </cfRule>
  </conditionalFormatting>
  <conditionalFormatting sqref="D21">
    <cfRule type="expression" dxfId="1" priority="2">
      <formula>B20&lt;&gt;""</formula>
    </cfRule>
  </conditionalFormatting>
  <conditionalFormatting sqref="B5:C21">
    <cfRule type="expression" dxfId="0" priority="1">
      <formula>$B5&lt;&gt;""</formula>
    </cfRule>
  </conditionalFormatting>
  <dataValidations count="5">
    <dataValidation type="list" allowBlank="1" showInputMessage="1" showErrorMessage="1" sqref="D5:D105" xr:uid="{00000000-0002-0000-0600-000000000000}">
      <formula1>$T$2:$T$6</formula1>
    </dataValidation>
    <dataValidation type="decimal" allowBlank="1" showInputMessage="1" showErrorMessage="1" sqref="G5:R105" xr:uid="{00000000-0002-0000-0600-000001000000}">
      <formula1>-1000</formula1>
      <formula2>1000</formula2>
    </dataValidation>
    <dataValidation type="decimal" allowBlank="1" showInputMessage="1" showErrorMessage="1" sqref="C5:C105" xr:uid="{00000000-0002-0000-0600-000002000000}">
      <formula1>0</formula1>
      <formula2>100000000</formula2>
    </dataValidation>
    <dataValidation type="decimal" allowBlank="1" showInputMessage="1" showErrorMessage="1" sqref="AJ5:AR104" xr:uid="{00000000-0002-0000-0600-000003000000}">
      <formula1>0</formula1>
      <formula2>1</formula2>
    </dataValidation>
    <dataValidation type="list" allowBlank="1" showInputMessage="1" showErrorMessage="1" sqref="E5:E105" xr:uid="{00000000-0002-0000-0600-000004000000}">
      <formula1>$T$10:$T$12</formula1>
    </dataValidation>
  </dataValidations>
  <pageMargins left="0.7" right="0.7" top="0.75" bottom="0.75" header="0.3" footer="0.3"/>
  <pageSetup scale="63" fitToWidth="2" fitToHeight="0" pageOrder="overThenDown" orientation="landscape" blackAndWhite="1"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AC118"/>
  <sheetViews>
    <sheetView zoomScale="90" zoomScaleNormal="90" workbookViewId="0">
      <selection activeCell="C7" sqref="C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2.85546875" style="1" customWidth="1"/>
    <col min="18" max="29" width="9.7109375" style="1" customWidth="1"/>
    <col min="30" max="16384" width="9.140625" style="1"/>
  </cols>
  <sheetData>
    <row r="1" spans="1:29" s="216" customFormat="1" ht="15" customHeight="1">
      <c r="A1" s="217" t="s">
        <v>241</v>
      </c>
    </row>
    <row r="2" spans="1:29" ht="16.5" customHeight="1">
      <c r="A2" s="391" t="s">
        <v>133</v>
      </c>
      <c r="B2" s="159" t="s">
        <v>202</v>
      </c>
      <c r="C2" s="53"/>
      <c r="D2" s="23"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158"/>
      <c r="D4" s="22"/>
      <c r="E4" s="22"/>
      <c r="F4" s="22"/>
      <c r="G4" s="22"/>
      <c r="H4" s="22"/>
      <c r="I4" s="22"/>
      <c r="J4" s="22"/>
      <c r="K4" s="22"/>
      <c r="L4" s="22"/>
      <c r="M4" s="22"/>
      <c r="N4" s="22"/>
    </row>
    <row r="5" spans="1:29" ht="16.5" customHeight="1">
      <c r="A5" s="141"/>
      <c r="B5" s="163" t="s">
        <v>244</v>
      </c>
      <c r="C5" s="393" t="s">
        <v>245</v>
      </c>
      <c r="D5" s="394"/>
      <c r="E5" s="190"/>
      <c r="F5" s="393" t="s">
        <v>246</v>
      </c>
      <c r="G5" s="394"/>
      <c r="H5" s="194">
        <v>0.75</v>
      </c>
      <c r="I5" s="193"/>
      <c r="J5" s="394" t="s">
        <v>247</v>
      </c>
      <c r="K5" s="395"/>
      <c r="L5" s="186">
        <f>E5*H5</f>
        <v>0</v>
      </c>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6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v>1</v>
      </c>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0</v>
      </c>
      <c r="C10" s="28">
        <f t="shared" si="3"/>
        <v>0</v>
      </c>
      <c r="D10" s="28">
        <f t="shared" si="3"/>
        <v>0</v>
      </c>
      <c r="E10" s="28">
        <f t="shared" si="3"/>
        <v>0</v>
      </c>
      <c r="F10" s="28">
        <f t="shared" si="3"/>
        <v>0</v>
      </c>
      <c r="G10" s="28">
        <f t="shared" si="3"/>
        <v>0</v>
      </c>
      <c r="H10" s="28">
        <f t="shared" si="3"/>
        <v>0</v>
      </c>
      <c r="I10" s="28">
        <f t="shared" si="3"/>
        <v>0</v>
      </c>
      <c r="J10" s="28">
        <f t="shared" si="3"/>
        <v>0</v>
      </c>
      <c r="K10" s="28">
        <f t="shared" si="3"/>
        <v>0</v>
      </c>
      <c r="L10" s="28">
        <f t="shared" si="3"/>
        <v>0</v>
      </c>
      <c r="M10" s="28">
        <f t="shared" si="3"/>
        <v>0</v>
      </c>
      <c r="N10" s="31">
        <f t="shared" si="2"/>
        <v>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0</v>
      </c>
      <c r="C13" s="28">
        <f t="shared" ref="C13:M13" si="5">C7-C8-C9-C10-C11</f>
        <v>0</v>
      </c>
      <c r="D13" s="28">
        <f t="shared" si="5"/>
        <v>0</v>
      </c>
      <c r="E13" s="28">
        <f t="shared" si="5"/>
        <v>0</v>
      </c>
      <c r="F13" s="28">
        <f t="shared" si="5"/>
        <v>0</v>
      </c>
      <c r="G13" s="28">
        <f t="shared" si="5"/>
        <v>0</v>
      </c>
      <c r="H13" s="28">
        <f t="shared" si="5"/>
        <v>0</v>
      </c>
      <c r="I13" s="28">
        <f t="shared" si="5"/>
        <v>0</v>
      </c>
      <c r="J13" s="28">
        <f t="shared" si="5"/>
        <v>0</v>
      </c>
      <c r="K13" s="28">
        <f t="shared" si="5"/>
        <v>0</v>
      </c>
      <c r="L13" s="28">
        <f t="shared" si="5"/>
        <v>0</v>
      </c>
      <c r="M13" s="28">
        <f t="shared" si="5"/>
        <v>0</v>
      </c>
      <c r="N13" s="31">
        <f t="shared" ref="N13" si="6">SUM(B13:M13)</f>
        <v>0</v>
      </c>
    </row>
    <row r="15" spans="1:29">
      <c r="B15" s="1"/>
    </row>
    <row r="16" spans="1:29" ht="26.25">
      <c r="A16" s="18" t="s">
        <v>125</v>
      </c>
      <c r="B16" s="19" t="s">
        <v>250</v>
      </c>
      <c r="C16" s="111" t="str">
        <f>'Cash Flow'!B2</f>
        <v>Aug</v>
      </c>
      <c r="D16" s="111" t="str">
        <f>'Cash Flow'!C2</f>
        <v>Sep</v>
      </c>
      <c r="E16" s="111" t="str">
        <f>'Cash Flow'!D2</f>
        <v>Oct</v>
      </c>
      <c r="F16" s="111" t="str">
        <f>'Cash Flow'!E2</f>
        <v>Nov</v>
      </c>
      <c r="G16" s="111" t="str">
        <f>'Cash Flow'!F2</f>
        <v>Dec</v>
      </c>
      <c r="H16" s="111" t="str">
        <f>'Cash Flow'!G2</f>
        <v>Jan</v>
      </c>
      <c r="I16" s="111" t="str">
        <f>'Cash Flow'!H2</f>
        <v>Feb</v>
      </c>
      <c r="J16" s="111" t="str">
        <f>'Cash Flow'!I2</f>
        <v>Mar</v>
      </c>
      <c r="K16" s="111" t="str">
        <f>'Cash Flow'!J2</f>
        <v>Apr</v>
      </c>
      <c r="L16" s="111" t="str">
        <f>'Cash Flow'!K2</f>
        <v>May</v>
      </c>
      <c r="M16" s="111" t="str">
        <f>'Cash Flow'!L2</f>
        <v>Jun</v>
      </c>
      <c r="N16" s="111" t="str">
        <f>'Cash Flow'!M2</f>
        <v>Jul</v>
      </c>
      <c r="P16" s="18" t="s">
        <v>126</v>
      </c>
      <c r="Q16" s="19" t="s">
        <v>250</v>
      </c>
      <c r="R16" s="111" t="str">
        <f>'Cash Flow'!B2</f>
        <v>Aug</v>
      </c>
      <c r="S16" s="111" t="str">
        <f>'Cash Flow'!C2</f>
        <v>Sep</v>
      </c>
      <c r="T16" s="111" t="str">
        <f>'Cash Flow'!D2</f>
        <v>Oct</v>
      </c>
      <c r="U16" s="111" t="str">
        <f>'Cash Flow'!E2</f>
        <v>Nov</v>
      </c>
      <c r="V16" s="111" t="str">
        <f>'Cash Flow'!F2</f>
        <v>Dec</v>
      </c>
      <c r="W16" s="111" t="str">
        <f>'Cash Flow'!G2</f>
        <v>Jan</v>
      </c>
      <c r="X16" s="111" t="str">
        <f>'Cash Flow'!H2</f>
        <v>Feb</v>
      </c>
      <c r="Y16" s="111" t="str">
        <f>'Cash Flow'!I2</f>
        <v>Mar</v>
      </c>
      <c r="Z16" s="111" t="str">
        <f>'Cash Flow'!J2</f>
        <v>Apr</v>
      </c>
      <c r="AA16" s="111" t="str">
        <f>'Cash Flow'!K2</f>
        <v>May</v>
      </c>
      <c r="AB16" s="111" t="str">
        <f>'Cash Flow'!L2</f>
        <v>Jun</v>
      </c>
      <c r="AC16" s="111" t="str">
        <f>'Cash Flow'!M2</f>
        <v>Jul</v>
      </c>
    </row>
    <row r="17" spans="1:29">
      <c r="A17" s="16" t="str">
        <f>IF(Labor!B4="","",Labor!B4)</f>
        <v/>
      </c>
      <c r="B17" s="35" t="str">
        <f>Labor!CE4</f>
        <v/>
      </c>
      <c r="C17" s="117" t="str">
        <f>IF(HLOOKUP(C$16,Labor!$AB$3:$AM$104,$O17+1,FALSE)=0,"",$B17*HLOOKUP(C$16,Labor!$AB$3:$AM$104,$O17+1,FALSE))</f>
        <v/>
      </c>
      <c r="D17" s="117" t="str">
        <f>IF(HLOOKUP(D$16,Labor!$AB$3:$AM$104,$O17+1,FALSE)=0,"",$B17*HLOOKUP(D$16,Labor!$AB$3:$AM$104,$O17+1,FALSE))</f>
        <v/>
      </c>
      <c r="E17" s="117" t="str">
        <f>IF(HLOOKUP(E$16,Labor!$AB$3:$AM$104,$O17+1,FALSE)=0,"",$B17*HLOOKUP(E$16,Labor!$AB$3:$AM$104,$O17+1,FALSE))</f>
        <v/>
      </c>
      <c r="F17" s="117" t="str">
        <f>IF(HLOOKUP(F$16,Labor!$AB$3:$AM$104,$O17+1,FALSE)=0,"",$B17*HLOOKUP(F$16,Labor!$AB$3:$AM$104,$O17+1,FALSE))</f>
        <v/>
      </c>
      <c r="G17" s="117" t="str">
        <f>IF(HLOOKUP(G$16,Labor!$AB$3:$AM$104,$O17+1,FALSE)=0,"",$B17*HLOOKUP(G$16,Labor!$AB$3:$AM$104,$O17+1,FALSE))</f>
        <v/>
      </c>
      <c r="H17" s="117" t="str">
        <f>IF(HLOOKUP(H$16,Labor!$AB$3:$AM$104,$O17+1,FALSE)=0,"",$B17*HLOOKUP(H$16,Labor!$AB$3:$AM$104,$O17+1,FALSE))</f>
        <v/>
      </c>
      <c r="I17" s="117" t="str">
        <f>IF(HLOOKUP(I$16,Labor!$AB$3:$AM$104,$O17+1,FALSE)=0,"",$B17*HLOOKUP(I$16,Labor!$AB$3:$AM$104,$O17+1,FALSE))</f>
        <v/>
      </c>
      <c r="J17" s="117" t="str">
        <f>IF(HLOOKUP(J$16,Labor!$AB$3:$AM$104,$O17+1,FALSE)=0,"",$B17*HLOOKUP(J$16,Labor!$AB$3:$AM$104,$O17+1,FALSE))</f>
        <v/>
      </c>
      <c r="K17" s="117" t="str">
        <f>IF(HLOOKUP(K$16,Labor!$AB$3:$AM$104,$O17+1,FALSE)=0,"",$B17*HLOOKUP(K$16,Labor!$AB$3:$AM$104,$O17+1,FALSE))</f>
        <v/>
      </c>
      <c r="L17" s="117" t="str">
        <f>IF(HLOOKUP(L$16,Labor!$AB$3:$AM$104,$O17+1,FALSE)=0,"",$B17*HLOOKUP(L$16,Labor!$AB$3:$AM$104,$O17+1,FALSE))</f>
        <v/>
      </c>
      <c r="M17" s="117" t="str">
        <f>IF(HLOOKUP(M$16,Labor!$AB$3:$AM$104,$O17+1,FALSE)=0,"",$B17*HLOOKUP(M$16,Labor!$AB$3:$AM$104,$O17+1,FALSE))</f>
        <v/>
      </c>
      <c r="N17" s="117" t="str">
        <f>IF(HLOOKUP(N$16,Labor!$AB$3:$AM$104,$O17+1,FALSE)=0,"",$B17*HLOOKUP(N$16,Labor!$AB$3:$AM$104,$O17+1,FALSE))</f>
        <v/>
      </c>
      <c r="O17" s="118">
        <v>1</v>
      </c>
      <c r="P17" s="16" t="str">
        <f>IF(Overhead!B5="","",Overhead!B5)</f>
        <v/>
      </c>
      <c r="Q17" s="45" t="str">
        <f>IF(Overhead!BY5="Unclear","",Overhead!BY5)</f>
        <v/>
      </c>
      <c r="R17" s="28" t="str">
        <f>IF(HLOOKUP(R$16,Overhead!$V$4:$AG$105,$O17+1,FALSE)="","",$Q17*HLOOKUP(R$16,Overhead!$V$4:$AG$105,$O17+1,FALSE))</f>
        <v/>
      </c>
      <c r="S17" s="28" t="str">
        <f>IF(HLOOKUP(S$16,Overhead!$V$4:$AG$105,$O17+1,FALSE)="","",$Q17*HLOOKUP(S$16,Overhead!$V$4:$AG$105,$O17+1,FALSE))</f>
        <v/>
      </c>
      <c r="T17" s="28" t="str">
        <f>IF(HLOOKUP(T$16,Overhead!$V$4:$AG$105,$O17+1,FALSE)="","",$Q17*HLOOKUP(T$16,Overhead!$V$4:$AG$105,$O17+1,FALSE))</f>
        <v/>
      </c>
      <c r="U17" s="28" t="str">
        <f>IF(HLOOKUP(U$16,Overhead!$V$4:$AG$105,$O17+1,FALSE)="","",$Q17*HLOOKUP(U$16,Overhead!$V$4:$AG$105,$O17+1,FALSE))</f>
        <v/>
      </c>
      <c r="V17" s="28" t="str">
        <f>IF(HLOOKUP(V$16,Overhead!$V$4:$AG$105,$O17+1,FALSE)="","",$Q17*HLOOKUP(V$16,Overhead!$V$4:$AG$105,$O17+1,FALSE))</f>
        <v/>
      </c>
      <c r="W17" s="28" t="str">
        <f>IF(HLOOKUP(W$16,Overhead!$V$4:$AG$105,$O17+1,FALSE)="","",$Q17*HLOOKUP(W$16,Overhead!$V$4:$AG$105,$O17+1,FALSE))</f>
        <v/>
      </c>
      <c r="X17" s="28" t="str">
        <f>IF(HLOOKUP(X$16,Overhead!$V$4:$AG$105,$O17+1,FALSE)="","",$Q17*HLOOKUP(X$16,Overhead!$V$4:$AG$105,$O17+1,FALSE))</f>
        <v/>
      </c>
      <c r="Y17" s="28" t="str">
        <f>IF(HLOOKUP(Y$16,Overhead!$V$4:$AG$105,$O17+1,FALSE)="","",$Q17*HLOOKUP(Y$16,Overhead!$V$4:$AG$105,$O17+1,FALSE))</f>
        <v/>
      </c>
      <c r="Z17" s="28" t="str">
        <f>IF(HLOOKUP(Z$16,Overhead!$V$4:$AG$105,$O17+1,FALSE)="","",$Q17*HLOOKUP(Z$16,Overhead!$V$4:$AG$105,$O17+1,FALSE))</f>
        <v/>
      </c>
      <c r="AA17" s="28" t="str">
        <f>IF(HLOOKUP(AA$16,Overhead!$V$4:$AG$105,$O17+1,FALSE)="","",$Q17*HLOOKUP(AA$16,Overhead!$V$4:$AG$105,$O17+1,FALSE))</f>
        <v/>
      </c>
      <c r="AB17" s="28" t="str">
        <f>IF(HLOOKUP(AB$16,Overhead!$V$4:$AG$105,$O17+1,FALSE)="","",$Q17*HLOOKUP(AB$16,Overhead!$V$4:$AG$105,$O17+1,FALSE))</f>
        <v/>
      </c>
      <c r="AC17" s="28" t="str">
        <f>IF(HLOOKUP(AC$16,Overhead!$V$4:$AG$105,$O17+1,FALSE)="","",$Q17*HLOOKUP(AC$16,Overhead!$V$4:$AG$105,$O17+1,FALSE))</f>
        <v/>
      </c>
    </row>
    <row r="18" spans="1:29">
      <c r="A18" s="16" t="str">
        <f>IF(Labor!B5="","",Labor!B5)</f>
        <v/>
      </c>
      <c r="B18" s="35" t="str">
        <f>Labor!CE5</f>
        <v/>
      </c>
      <c r="C18" s="117" t="str">
        <f>IF(HLOOKUP(C$16,Labor!$AB$3:$AM$104,$O18+1,FALSE)=0,"",$B18*HLOOKUP(C$16,Labor!$AB$3:$AM$104,$O18+1,FALSE))</f>
        <v/>
      </c>
      <c r="D18" s="117" t="str">
        <f>IF(HLOOKUP(D$16,Labor!$AB$3:$AM$104,$O18+1,FALSE)=0,"",$B18*HLOOKUP(D$16,Labor!$AB$3:$AM$104,$O18+1,FALSE))</f>
        <v/>
      </c>
      <c r="E18" s="117" t="str">
        <f>IF(HLOOKUP(E$16,Labor!$AB$3:$AM$104,$O18+1,FALSE)=0,"",$B18*HLOOKUP(E$16,Labor!$AB$3:$AM$104,$O18+1,FALSE))</f>
        <v/>
      </c>
      <c r="F18" s="117" t="str">
        <f>IF(HLOOKUP(F$16,Labor!$AB$3:$AM$104,$O18+1,FALSE)=0,"",$B18*HLOOKUP(F$16,Labor!$AB$3:$AM$104,$O18+1,FALSE))</f>
        <v/>
      </c>
      <c r="G18" s="117" t="str">
        <f>IF(HLOOKUP(G$16,Labor!$AB$3:$AM$104,$O18+1,FALSE)=0,"",$B18*HLOOKUP(G$16,Labor!$AB$3:$AM$104,$O18+1,FALSE))</f>
        <v/>
      </c>
      <c r="H18" s="117" t="str">
        <f>IF(HLOOKUP(H$16,Labor!$AB$3:$AM$104,$O18+1,FALSE)=0,"",$B18*HLOOKUP(H$16,Labor!$AB$3:$AM$104,$O18+1,FALSE))</f>
        <v/>
      </c>
      <c r="I18" s="117" t="str">
        <f>IF(HLOOKUP(I$16,Labor!$AB$3:$AM$104,$O18+1,FALSE)=0,"",$B18*HLOOKUP(I$16,Labor!$AB$3:$AM$104,$O18+1,FALSE))</f>
        <v/>
      </c>
      <c r="J18" s="117" t="str">
        <f>IF(HLOOKUP(J$16,Labor!$AB$3:$AM$104,$O18+1,FALSE)=0,"",$B18*HLOOKUP(J$16,Labor!$AB$3:$AM$104,$O18+1,FALSE))</f>
        <v/>
      </c>
      <c r="K18" s="117" t="str">
        <f>IF(HLOOKUP(K$16,Labor!$AB$3:$AM$104,$O18+1,FALSE)=0,"",$B18*HLOOKUP(K$16,Labor!$AB$3:$AM$104,$O18+1,FALSE))</f>
        <v/>
      </c>
      <c r="L18" s="117" t="str">
        <f>IF(HLOOKUP(L$16,Labor!$AB$3:$AM$104,$O18+1,FALSE)=0,"",$B18*HLOOKUP(L$16,Labor!$AB$3:$AM$104,$O18+1,FALSE))</f>
        <v/>
      </c>
      <c r="M18" s="117" t="str">
        <f>IF(HLOOKUP(M$16,Labor!$AB$3:$AM$104,$O18+1,FALSE)=0,"",$B18*HLOOKUP(M$16,Labor!$AB$3:$AM$104,$O18+1,FALSE))</f>
        <v/>
      </c>
      <c r="N18" s="117" t="str">
        <f>IF(HLOOKUP(N$16,Labor!$AB$3:$AM$104,$O18+1,FALSE)=0,"",$B18*HLOOKUP(N$16,Labor!$AB$3:$AM$104,$O18+1,FALSE))</f>
        <v/>
      </c>
      <c r="O18" s="118">
        <v>2</v>
      </c>
      <c r="P18" s="16" t="str">
        <f>IF(Overhead!B6="","",Overhead!B6)</f>
        <v/>
      </c>
      <c r="Q18" s="45" t="str">
        <f>IF(Overhead!BY6="Unclear","",Overhead!BY6)</f>
        <v/>
      </c>
      <c r="R18" s="28" t="str">
        <f>IF(HLOOKUP(R$16,Overhead!$V$4:$AG$105,$O18+1,FALSE)="","",$Q18*HLOOKUP(R$16,Overhead!$V$4:$AG$105,$O18+1,FALSE))</f>
        <v/>
      </c>
      <c r="S18" s="28" t="str">
        <f>IF(HLOOKUP(S$16,Overhead!$V$4:$AG$105,$O18+1,FALSE)="","",$Q18*HLOOKUP(S$16,Overhead!$V$4:$AG$105,$O18+1,FALSE))</f>
        <v/>
      </c>
      <c r="T18" s="28" t="str">
        <f>IF(HLOOKUP(T$16,Overhead!$V$4:$AG$105,$O18+1,FALSE)="","",$Q18*HLOOKUP(T$16,Overhead!$V$4:$AG$105,$O18+1,FALSE))</f>
        <v/>
      </c>
      <c r="U18" s="28" t="str">
        <f>IF(HLOOKUP(U$16,Overhead!$V$4:$AG$105,$O18+1,FALSE)="","",$Q18*HLOOKUP(U$16,Overhead!$V$4:$AG$105,$O18+1,FALSE))</f>
        <v/>
      </c>
      <c r="V18" s="28" t="str">
        <f>IF(HLOOKUP(V$16,Overhead!$V$4:$AG$105,$O18+1,FALSE)="","",$Q18*HLOOKUP(V$16,Overhead!$V$4:$AG$105,$O18+1,FALSE))</f>
        <v/>
      </c>
      <c r="W18" s="28" t="str">
        <f>IF(HLOOKUP(W$16,Overhead!$V$4:$AG$105,$O18+1,FALSE)="","",$Q18*HLOOKUP(W$16,Overhead!$V$4:$AG$105,$O18+1,FALSE))</f>
        <v/>
      </c>
      <c r="X18" s="28" t="str">
        <f>IF(HLOOKUP(X$16,Overhead!$V$4:$AG$105,$O18+1,FALSE)="","",$Q18*HLOOKUP(X$16,Overhead!$V$4:$AG$105,$O18+1,FALSE))</f>
        <v/>
      </c>
      <c r="Y18" s="28" t="str">
        <f>IF(HLOOKUP(Y$16,Overhead!$V$4:$AG$105,$O18+1,FALSE)="","",$Q18*HLOOKUP(Y$16,Overhead!$V$4:$AG$105,$O18+1,FALSE))</f>
        <v/>
      </c>
      <c r="Z18" s="28" t="str">
        <f>IF(HLOOKUP(Z$16,Overhead!$V$4:$AG$105,$O18+1,FALSE)="","",$Q18*HLOOKUP(Z$16,Overhead!$V$4:$AG$105,$O18+1,FALSE))</f>
        <v/>
      </c>
      <c r="AA18" s="28" t="str">
        <f>IF(HLOOKUP(AA$16,Overhead!$V$4:$AG$105,$O18+1,FALSE)="","",$Q18*HLOOKUP(AA$16,Overhead!$V$4:$AG$105,$O18+1,FALSE))</f>
        <v/>
      </c>
      <c r="AB18" s="28" t="str">
        <f>IF(HLOOKUP(AB$16,Overhead!$V$4:$AG$105,$O18+1,FALSE)="","",$Q18*HLOOKUP(AB$16,Overhead!$V$4:$AG$105,$O18+1,FALSE))</f>
        <v/>
      </c>
      <c r="AC18" s="28" t="str">
        <f>IF(HLOOKUP(AC$16,Overhead!$V$4:$AG$105,$O18+1,FALSE)="","",$Q18*HLOOKUP(AC$16,Overhead!$V$4:$AG$105,$O18+1,FALSE))</f>
        <v/>
      </c>
    </row>
    <row r="19" spans="1:29">
      <c r="A19" s="16" t="str">
        <f>IF(Labor!B6="","",Labor!B6)</f>
        <v/>
      </c>
      <c r="B19" s="35" t="str">
        <f>Labor!CE6</f>
        <v/>
      </c>
      <c r="C19" s="117" t="str">
        <f>IF(HLOOKUP(C$16,Labor!$AB$3:$AM$104,$O19+1,FALSE)=0,"",$B19*HLOOKUP(C$16,Labor!$AB$3:$AM$104,$O19+1,FALSE))</f>
        <v/>
      </c>
      <c r="D19" s="117" t="str">
        <f>IF(HLOOKUP(D$16,Labor!$AB$3:$AM$104,$O19+1,FALSE)=0,"",$B19*HLOOKUP(D$16,Labor!$AB$3:$AM$104,$O19+1,FALSE))</f>
        <v/>
      </c>
      <c r="E19" s="117" t="str">
        <f>IF(HLOOKUP(E$16,Labor!$AB$3:$AM$104,$O19+1,FALSE)=0,"",$B19*HLOOKUP(E$16,Labor!$AB$3:$AM$104,$O19+1,FALSE))</f>
        <v/>
      </c>
      <c r="F19" s="117" t="str">
        <f>IF(HLOOKUP(F$16,Labor!$AB$3:$AM$104,$O19+1,FALSE)=0,"",$B19*HLOOKUP(F$16,Labor!$AB$3:$AM$104,$O19+1,FALSE))</f>
        <v/>
      </c>
      <c r="G19" s="117" t="str">
        <f>IF(HLOOKUP(G$16,Labor!$AB$3:$AM$104,$O19+1,FALSE)=0,"",$B19*HLOOKUP(G$16,Labor!$AB$3:$AM$104,$O19+1,FALSE))</f>
        <v/>
      </c>
      <c r="H19" s="117" t="str">
        <f>IF(HLOOKUP(H$16,Labor!$AB$3:$AM$104,$O19+1,FALSE)=0,"",$B19*HLOOKUP(H$16,Labor!$AB$3:$AM$104,$O19+1,FALSE))</f>
        <v/>
      </c>
      <c r="I19" s="117" t="str">
        <f>IF(HLOOKUP(I$16,Labor!$AB$3:$AM$104,$O19+1,FALSE)=0,"",$B19*HLOOKUP(I$16,Labor!$AB$3:$AM$104,$O19+1,FALSE))</f>
        <v/>
      </c>
      <c r="J19" s="117" t="str">
        <f>IF(HLOOKUP(J$16,Labor!$AB$3:$AM$104,$O19+1,FALSE)=0,"",$B19*HLOOKUP(J$16,Labor!$AB$3:$AM$104,$O19+1,FALSE))</f>
        <v/>
      </c>
      <c r="K19" s="117" t="str">
        <f>IF(HLOOKUP(K$16,Labor!$AB$3:$AM$104,$O19+1,FALSE)=0,"",$B19*HLOOKUP(K$16,Labor!$AB$3:$AM$104,$O19+1,FALSE))</f>
        <v/>
      </c>
      <c r="L19" s="117" t="str">
        <f>IF(HLOOKUP(L$16,Labor!$AB$3:$AM$104,$O19+1,FALSE)=0,"",$B19*HLOOKUP(L$16,Labor!$AB$3:$AM$104,$O19+1,FALSE))</f>
        <v/>
      </c>
      <c r="M19" s="117" t="str">
        <f>IF(HLOOKUP(M$16,Labor!$AB$3:$AM$104,$O19+1,FALSE)=0,"",$B19*HLOOKUP(M$16,Labor!$AB$3:$AM$104,$O19+1,FALSE))</f>
        <v/>
      </c>
      <c r="N19" s="117" t="str">
        <f>IF(HLOOKUP(N$16,Labor!$AB$3:$AM$104,$O19+1,FALSE)=0,"",$B19*HLOOKUP(N$16,Labor!$AB$3:$AM$104,$O19+1,FALSE))</f>
        <v/>
      </c>
      <c r="O19" s="118">
        <v>3</v>
      </c>
      <c r="P19" s="16" t="str">
        <f>IF(Overhead!B7="","",Overhead!B7)</f>
        <v/>
      </c>
      <c r="Q19" s="45" t="str">
        <f>IF(Overhead!BY7="Unclear","",Overhead!BY7)</f>
        <v/>
      </c>
      <c r="R19" s="28" t="str">
        <f>IF(HLOOKUP(R$16,Overhead!$V$4:$AG$105,$O19+1,FALSE)="","",$Q19*HLOOKUP(R$16,Overhead!$V$4:$AG$105,$O19+1,FALSE))</f>
        <v/>
      </c>
      <c r="S19" s="28" t="str">
        <f>IF(HLOOKUP(S$16,Overhead!$V$4:$AG$105,$O19+1,FALSE)="","",$Q19*HLOOKUP(S$16,Overhead!$V$4:$AG$105,$O19+1,FALSE))</f>
        <v/>
      </c>
      <c r="T19" s="28" t="str">
        <f>IF(HLOOKUP(T$16,Overhead!$V$4:$AG$105,$O19+1,FALSE)="","",$Q19*HLOOKUP(T$16,Overhead!$V$4:$AG$105,$O19+1,FALSE))</f>
        <v/>
      </c>
      <c r="U19" s="28" t="str">
        <f>IF(HLOOKUP(U$16,Overhead!$V$4:$AG$105,$O19+1,FALSE)="","",$Q19*HLOOKUP(U$16,Overhead!$V$4:$AG$105,$O19+1,FALSE))</f>
        <v/>
      </c>
      <c r="V19" s="28" t="str">
        <f>IF(HLOOKUP(V$16,Overhead!$V$4:$AG$105,$O19+1,FALSE)="","",$Q19*HLOOKUP(V$16,Overhead!$V$4:$AG$105,$O19+1,FALSE))</f>
        <v/>
      </c>
      <c r="W19" s="28" t="str">
        <f>IF(HLOOKUP(W$16,Overhead!$V$4:$AG$105,$O19+1,FALSE)="","",$Q19*HLOOKUP(W$16,Overhead!$V$4:$AG$105,$O19+1,FALSE))</f>
        <v/>
      </c>
      <c r="X19" s="28" t="str">
        <f>IF(HLOOKUP(X$16,Overhead!$V$4:$AG$105,$O19+1,FALSE)="","",$Q19*HLOOKUP(X$16,Overhead!$V$4:$AG$105,$O19+1,FALSE))</f>
        <v/>
      </c>
      <c r="Y19" s="28" t="str">
        <f>IF(HLOOKUP(Y$16,Overhead!$V$4:$AG$105,$O19+1,FALSE)="","",$Q19*HLOOKUP(Y$16,Overhead!$V$4:$AG$105,$O19+1,FALSE))</f>
        <v/>
      </c>
      <c r="Z19" s="28" t="str">
        <f>IF(HLOOKUP(Z$16,Overhead!$V$4:$AG$105,$O19+1,FALSE)="","",$Q19*HLOOKUP(Z$16,Overhead!$V$4:$AG$105,$O19+1,FALSE))</f>
        <v/>
      </c>
      <c r="AA19" s="28" t="str">
        <f>IF(HLOOKUP(AA$16,Overhead!$V$4:$AG$105,$O19+1,FALSE)="","",$Q19*HLOOKUP(AA$16,Overhead!$V$4:$AG$105,$O19+1,FALSE))</f>
        <v/>
      </c>
      <c r="AB19" s="28" t="str">
        <f>IF(HLOOKUP(AB$16,Overhead!$V$4:$AG$105,$O19+1,FALSE)="","",$Q19*HLOOKUP(AB$16,Overhead!$V$4:$AG$105,$O19+1,FALSE))</f>
        <v/>
      </c>
      <c r="AC19" s="28" t="str">
        <f>IF(HLOOKUP(AC$16,Overhead!$V$4:$AG$105,$O19+1,FALSE)="","",$Q19*HLOOKUP(AC$16,Overhead!$V$4:$AG$105,$O19+1,FALSE))</f>
        <v/>
      </c>
    </row>
    <row r="20" spans="1:29">
      <c r="A20" s="16" t="str">
        <f>IF(Labor!B7="","",Labor!B7)</f>
        <v/>
      </c>
      <c r="B20" s="35" t="str">
        <f>Labor!CE7</f>
        <v/>
      </c>
      <c r="C20" s="117" t="str">
        <f>IF(HLOOKUP(C$16,Labor!$AB$3:$AM$104,$O20+1,FALSE)=0,"",$B20*HLOOKUP(C$16,Labor!$AB$3:$AM$104,$O20+1,FALSE))</f>
        <v/>
      </c>
      <c r="D20" s="117" t="str">
        <f>IF(HLOOKUP(D$16,Labor!$AB$3:$AM$104,$O20+1,FALSE)=0,"",$B20*HLOOKUP(D$16,Labor!$AB$3:$AM$104,$O20+1,FALSE))</f>
        <v/>
      </c>
      <c r="E20" s="117" t="str">
        <f>IF(HLOOKUP(E$16,Labor!$AB$3:$AM$104,$O20+1,FALSE)=0,"",$B20*HLOOKUP(E$16,Labor!$AB$3:$AM$104,$O20+1,FALSE))</f>
        <v/>
      </c>
      <c r="F20" s="117" t="str">
        <f>IF(HLOOKUP(F$16,Labor!$AB$3:$AM$104,$O20+1,FALSE)=0,"",$B20*HLOOKUP(F$16,Labor!$AB$3:$AM$104,$O20+1,FALSE))</f>
        <v/>
      </c>
      <c r="G20" s="117" t="str">
        <f>IF(HLOOKUP(G$16,Labor!$AB$3:$AM$104,$O20+1,FALSE)=0,"",$B20*HLOOKUP(G$16,Labor!$AB$3:$AM$104,$O20+1,FALSE))</f>
        <v/>
      </c>
      <c r="H20" s="117" t="str">
        <f>IF(HLOOKUP(H$16,Labor!$AB$3:$AM$104,$O20+1,FALSE)=0,"",$B20*HLOOKUP(H$16,Labor!$AB$3:$AM$104,$O20+1,FALSE))</f>
        <v/>
      </c>
      <c r="I20" s="117" t="str">
        <f>IF(HLOOKUP(I$16,Labor!$AB$3:$AM$104,$O20+1,FALSE)=0,"",$B20*HLOOKUP(I$16,Labor!$AB$3:$AM$104,$O20+1,FALSE))</f>
        <v/>
      </c>
      <c r="J20" s="117" t="str">
        <f>IF(HLOOKUP(J$16,Labor!$AB$3:$AM$104,$O20+1,FALSE)=0,"",$B20*HLOOKUP(J$16,Labor!$AB$3:$AM$104,$O20+1,FALSE))</f>
        <v/>
      </c>
      <c r="K20" s="117" t="str">
        <f>IF(HLOOKUP(K$16,Labor!$AB$3:$AM$104,$O20+1,FALSE)=0,"",$B20*HLOOKUP(K$16,Labor!$AB$3:$AM$104,$O20+1,FALSE))</f>
        <v/>
      </c>
      <c r="L20" s="117" t="str">
        <f>IF(HLOOKUP(L$16,Labor!$AB$3:$AM$104,$O20+1,FALSE)=0,"",$B20*HLOOKUP(L$16,Labor!$AB$3:$AM$104,$O20+1,FALSE))</f>
        <v/>
      </c>
      <c r="M20" s="117" t="str">
        <f>IF(HLOOKUP(M$16,Labor!$AB$3:$AM$104,$O20+1,FALSE)=0,"",$B20*HLOOKUP(M$16,Labor!$AB$3:$AM$104,$O20+1,FALSE))</f>
        <v/>
      </c>
      <c r="N20" s="117" t="str">
        <f>IF(HLOOKUP(N$16,Labor!$AB$3:$AM$104,$O20+1,FALSE)=0,"",$B20*HLOOKUP(N$16,Labor!$AB$3:$AM$104,$O20+1,FALSE))</f>
        <v/>
      </c>
      <c r="O20" s="118">
        <v>4</v>
      </c>
      <c r="P20" s="16" t="str">
        <f>IF(Overhead!B8="","",Overhead!B8)</f>
        <v/>
      </c>
      <c r="Q20" s="45" t="str">
        <f>IF(Overhead!BY8="Unclear","",Overhead!BY8)</f>
        <v/>
      </c>
      <c r="R20" s="28" t="str">
        <f>IF(HLOOKUP(R$16,Overhead!$V$4:$AG$105,$O20+1,FALSE)="","",$Q20*HLOOKUP(R$16,Overhead!$V$4:$AG$105,$O20+1,FALSE))</f>
        <v/>
      </c>
      <c r="S20" s="28" t="str">
        <f>IF(HLOOKUP(S$16,Overhead!$V$4:$AG$105,$O20+1,FALSE)="","",$Q20*HLOOKUP(S$16,Overhead!$V$4:$AG$105,$O20+1,FALSE))</f>
        <v/>
      </c>
      <c r="T20" s="28" t="str">
        <f>IF(HLOOKUP(T$16,Overhead!$V$4:$AG$105,$O20+1,FALSE)="","",$Q20*HLOOKUP(T$16,Overhead!$V$4:$AG$105,$O20+1,FALSE))</f>
        <v/>
      </c>
      <c r="U20" s="28" t="str">
        <f>IF(HLOOKUP(U$16,Overhead!$V$4:$AG$105,$O20+1,FALSE)="","",$Q20*HLOOKUP(U$16,Overhead!$V$4:$AG$105,$O20+1,FALSE))</f>
        <v/>
      </c>
      <c r="V20" s="28" t="str">
        <f>IF(HLOOKUP(V$16,Overhead!$V$4:$AG$105,$O20+1,FALSE)="","",$Q20*HLOOKUP(V$16,Overhead!$V$4:$AG$105,$O20+1,FALSE))</f>
        <v/>
      </c>
      <c r="W20" s="28" t="str">
        <f>IF(HLOOKUP(W$16,Overhead!$V$4:$AG$105,$O20+1,FALSE)="","",$Q20*HLOOKUP(W$16,Overhead!$V$4:$AG$105,$O20+1,FALSE))</f>
        <v/>
      </c>
      <c r="X20" s="28" t="str">
        <f>IF(HLOOKUP(X$16,Overhead!$V$4:$AG$105,$O20+1,FALSE)="","",$Q20*HLOOKUP(X$16,Overhead!$V$4:$AG$105,$O20+1,FALSE))</f>
        <v/>
      </c>
      <c r="Y20" s="28" t="str">
        <f>IF(HLOOKUP(Y$16,Overhead!$V$4:$AG$105,$O20+1,FALSE)="","",$Q20*HLOOKUP(Y$16,Overhead!$V$4:$AG$105,$O20+1,FALSE))</f>
        <v/>
      </c>
      <c r="Z20" s="28" t="str">
        <f>IF(HLOOKUP(Z$16,Overhead!$V$4:$AG$105,$O20+1,FALSE)="","",$Q20*HLOOKUP(Z$16,Overhead!$V$4:$AG$105,$O20+1,FALSE))</f>
        <v/>
      </c>
      <c r="AA20" s="28" t="str">
        <f>IF(HLOOKUP(AA$16,Overhead!$V$4:$AG$105,$O20+1,FALSE)="","",$Q20*HLOOKUP(AA$16,Overhead!$V$4:$AG$105,$O20+1,FALSE))</f>
        <v/>
      </c>
      <c r="AB20" s="28" t="str">
        <f>IF(HLOOKUP(AB$16,Overhead!$V$4:$AG$105,$O20+1,FALSE)="","",$Q20*HLOOKUP(AB$16,Overhead!$V$4:$AG$105,$O20+1,FALSE))</f>
        <v/>
      </c>
      <c r="AC20" s="28" t="str">
        <f>IF(HLOOKUP(AC$16,Overhead!$V$4:$AG$105,$O20+1,FALSE)="","",$Q20*HLOOKUP(AC$16,Overhead!$V$4:$AG$105,$O20+1,FALSE))</f>
        <v/>
      </c>
    </row>
    <row r="21" spans="1:29">
      <c r="A21" s="16" t="str">
        <f>IF(Labor!B8="","",Labor!B8)</f>
        <v/>
      </c>
      <c r="B21" s="35" t="str">
        <f>Labor!CE8</f>
        <v/>
      </c>
      <c r="C21" s="117" t="str">
        <f>IF(HLOOKUP(C$16,Labor!$AB$3:$AM$104,$O21+1,FALSE)=0,"",$B21*HLOOKUP(C$16,Labor!$AB$3:$AM$104,$O21+1,FALSE))</f>
        <v/>
      </c>
      <c r="D21" s="117" t="str">
        <f>IF(HLOOKUP(D$16,Labor!$AB$3:$AM$104,$O21+1,FALSE)=0,"",$B21*HLOOKUP(D$16,Labor!$AB$3:$AM$104,$O21+1,FALSE))</f>
        <v/>
      </c>
      <c r="E21" s="117" t="str">
        <f>IF(HLOOKUP(E$16,Labor!$AB$3:$AM$104,$O21+1,FALSE)=0,"",$B21*HLOOKUP(E$16,Labor!$AB$3:$AM$104,$O21+1,FALSE))</f>
        <v/>
      </c>
      <c r="F21" s="117" t="str">
        <f>IF(HLOOKUP(F$16,Labor!$AB$3:$AM$104,$O21+1,FALSE)=0,"",$B21*HLOOKUP(F$16,Labor!$AB$3:$AM$104,$O21+1,FALSE))</f>
        <v/>
      </c>
      <c r="G21" s="117" t="str">
        <f>IF(HLOOKUP(G$16,Labor!$AB$3:$AM$104,$O21+1,FALSE)=0,"",$B21*HLOOKUP(G$16,Labor!$AB$3:$AM$104,$O21+1,FALSE))</f>
        <v/>
      </c>
      <c r="H21" s="117" t="str">
        <f>IF(HLOOKUP(H$16,Labor!$AB$3:$AM$104,$O21+1,FALSE)=0,"",$B21*HLOOKUP(H$16,Labor!$AB$3:$AM$104,$O21+1,FALSE))</f>
        <v/>
      </c>
      <c r="I21" s="117" t="str">
        <f>IF(HLOOKUP(I$16,Labor!$AB$3:$AM$104,$O21+1,FALSE)=0,"",$B21*HLOOKUP(I$16,Labor!$AB$3:$AM$104,$O21+1,FALSE))</f>
        <v/>
      </c>
      <c r="J21" s="117" t="str">
        <f>IF(HLOOKUP(J$16,Labor!$AB$3:$AM$104,$O21+1,FALSE)=0,"",$B21*HLOOKUP(J$16,Labor!$AB$3:$AM$104,$O21+1,FALSE))</f>
        <v/>
      </c>
      <c r="K21" s="117" t="str">
        <f>IF(HLOOKUP(K$16,Labor!$AB$3:$AM$104,$O21+1,FALSE)=0,"",$B21*HLOOKUP(K$16,Labor!$AB$3:$AM$104,$O21+1,FALSE))</f>
        <v/>
      </c>
      <c r="L21" s="117" t="str">
        <f>IF(HLOOKUP(L$16,Labor!$AB$3:$AM$104,$O21+1,FALSE)=0,"",$B21*HLOOKUP(L$16,Labor!$AB$3:$AM$104,$O21+1,FALSE))</f>
        <v/>
      </c>
      <c r="M21" s="117" t="str">
        <f>IF(HLOOKUP(M$16,Labor!$AB$3:$AM$104,$O21+1,FALSE)=0,"",$B21*HLOOKUP(M$16,Labor!$AB$3:$AM$104,$O21+1,FALSE))</f>
        <v/>
      </c>
      <c r="N21" s="117" t="str">
        <f>IF(HLOOKUP(N$16,Labor!$AB$3:$AM$104,$O21+1,FALSE)=0,"",$B21*HLOOKUP(N$16,Labor!$AB$3:$AM$104,$O21+1,FALSE))</f>
        <v/>
      </c>
      <c r="O21" s="118">
        <v>5</v>
      </c>
      <c r="P21" s="16" t="str">
        <f>IF(Overhead!B9="","",Overhead!B9)</f>
        <v/>
      </c>
      <c r="Q21" s="45" t="str">
        <f>IF(Overhead!BY9="Unclear","",Overhead!BY9)</f>
        <v/>
      </c>
      <c r="R21" s="28" t="str">
        <f>IF(HLOOKUP(R$16,Overhead!$V$4:$AG$105,$O21+1,FALSE)="","",$Q21*HLOOKUP(R$16,Overhead!$V$4:$AG$105,$O21+1,FALSE))</f>
        <v/>
      </c>
      <c r="S21" s="28" t="str">
        <f>IF(HLOOKUP(S$16,Overhead!$V$4:$AG$105,$O21+1,FALSE)="","",$Q21*HLOOKUP(S$16,Overhead!$V$4:$AG$105,$O21+1,FALSE))</f>
        <v/>
      </c>
      <c r="T21" s="28" t="str">
        <f>IF(HLOOKUP(T$16,Overhead!$V$4:$AG$105,$O21+1,FALSE)="","",$Q21*HLOOKUP(T$16,Overhead!$V$4:$AG$105,$O21+1,FALSE))</f>
        <v/>
      </c>
      <c r="U21" s="28" t="str">
        <f>IF(HLOOKUP(U$16,Overhead!$V$4:$AG$105,$O21+1,FALSE)="","",$Q21*HLOOKUP(U$16,Overhead!$V$4:$AG$105,$O21+1,FALSE))</f>
        <v/>
      </c>
      <c r="V21" s="28" t="str">
        <f>IF(HLOOKUP(V$16,Overhead!$V$4:$AG$105,$O21+1,FALSE)="","",$Q21*HLOOKUP(V$16,Overhead!$V$4:$AG$105,$O21+1,FALSE))</f>
        <v/>
      </c>
      <c r="W21" s="28" t="str">
        <f>IF(HLOOKUP(W$16,Overhead!$V$4:$AG$105,$O21+1,FALSE)="","",$Q21*HLOOKUP(W$16,Overhead!$V$4:$AG$105,$O21+1,FALSE))</f>
        <v/>
      </c>
      <c r="X21" s="28" t="str">
        <f>IF(HLOOKUP(X$16,Overhead!$V$4:$AG$105,$O21+1,FALSE)="","",$Q21*HLOOKUP(X$16,Overhead!$V$4:$AG$105,$O21+1,FALSE))</f>
        <v/>
      </c>
      <c r="Y21" s="28" t="str">
        <f>IF(HLOOKUP(Y$16,Overhead!$V$4:$AG$105,$O21+1,FALSE)="","",$Q21*HLOOKUP(Y$16,Overhead!$V$4:$AG$105,$O21+1,FALSE))</f>
        <v/>
      </c>
      <c r="Z21" s="28" t="str">
        <f>IF(HLOOKUP(Z$16,Overhead!$V$4:$AG$105,$O21+1,FALSE)="","",$Q21*HLOOKUP(Z$16,Overhead!$V$4:$AG$105,$O21+1,FALSE))</f>
        <v/>
      </c>
      <c r="AA21" s="28" t="str">
        <f>IF(HLOOKUP(AA$16,Overhead!$V$4:$AG$105,$O21+1,FALSE)="","",$Q21*HLOOKUP(AA$16,Overhead!$V$4:$AG$105,$O21+1,FALSE))</f>
        <v/>
      </c>
      <c r="AB21" s="28" t="str">
        <f>IF(HLOOKUP(AB$16,Overhead!$V$4:$AG$105,$O21+1,FALSE)="","",$Q21*HLOOKUP(AB$16,Overhead!$V$4:$AG$105,$O21+1,FALSE))</f>
        <v/>
      </c>
      <c r="AC21" s="28" t="str">
        <f>IF(HLOOKUP(AC$16,Overhead!$V$4:$AG$105,$O21+1,FALSE)="","",$Q21*HLOOKUP(AC$16,Overhead!$V$4:$AG$105,$O21+1,FALSE))</f>
        <v/>
      </c>
    </row>
    <row r="22" spans="1:29">
      <c r="A22" s="16" t="str">
        <f>IF(Labor!B9="","",Labor!B9)</f>
        <v/>
      </c>
      <c r="B22" s="35" t="str">
        <f>Labor!CE9</f>
        <v/>
      </c>
      <c r="C22" s="117" t="str">
        <f>IF(HLOOKUP(C$16,Labor!$AB$3:$AM$104,$O22+1,FALSE)=0,"",$B22*HLOOKUP(C$16,Labor!$AB$3:$AM$104,$O22+1,FALSE))</f>
        <v/>
      </c>
      <c r="D22" s="117" t="str">
        <f>IF(HLOOKUP(D$16,Labor!$AB$3:$AM$104,$O22+1,FALSE)=0,"",$B22*HLOOKUP(D$16,Labor!$AB$3:$AM$104,$O22+1,FALSE))</f>
        <v/>
      </c>
      <c r="E22" s="117" t="str">
        <f>IF(HLOOKUP(E$16,Labor!$AB$3:$AM$104,$O22+1,FALSE)=0,"",$B22*HLOOKUP(E$16,Labor!$AB$3:$AM$104,$O22+1,FALSE))</f>
        <v/>
      </c>
      <c r="F22" s="117" t="str">
        <f>IF(HLOOKUP(F$16,Labor!$AB$3:$AM$104,$O22+1,FALSE)=0,"",$B22*HLOOKUP(F$16,Labor!$AB$3:$AM$104,$O22+1,FALSE))</f>
        <v/>
      </c>
      <c r="G22" s="117" t="str">
        <f>IF(HLOOKUP(G$16,Labor!$AB$3:$AM$104,$O22+1,FALSE)=0,"",$B22*HLOOKUP(G$16,Labor!$AB$3:$AM$104,$O22+1,FALSE))</f>
        <v/>
      </c>
      <c r="H22" s="117" t="str">
        <f>IF(HLOOKUP(H$16,Labor!$AB$3:$AM$104,$O22+1,FALSE)=0,"",$B22*HLOOKUP(H$16,Labor!$AB$3:$AM$104,$O22+1,FALSE))</f>
        <v/>
      </c>
      <c r="I22" s="117" t="str">
        <f>IF(HLOOKUP(I$16,Labor!$AB$3:$AM$104,$O22+1,FALSE)=0,"",$B22*HLOOKUP(I$16,Labor!$AB$3:$AM$104,$O22+1,FALSE))</f>
        <v/>
      </c>
      <c r="J22" s="117" t="str">
        <f>IF(HLOOKUP(J$16,Labor!$AB$3:$AM$104,$O22+1,FALSE)=0,"",$B22*HLOOKUP(J$16,Labor!$AB$3:$AM$104,$O22+1,FALSE))</f>
        <v/>
      </c>
      <c r="K22" s="117" t="str">
        <f>IF(HLOOKUP(K$16,Labor!$AB$3:$AM$104,$O22+1,FALSE)=0,"",$B22*HLOOKUP(K$16,Labor!$AB$3:$AM$104,$O22+1,FALSE))</f>
        <v/>
      </c>
      <c r="L22" s="117" t="str">
        <f>IF(HLOOKUP(L$16,Labor!$AB$3:$AM$104,$O22+1,FALSE)=0,"",$B22*HLOOKUP(L$16,Labor!$AB$3:$AM$104,$O22+1,FALSE))</f>
        <v/>
      </c>
      <c r="M22" s="117" t="str">
        <f>IF(HLOOKUP(M$16,Labor!$AB$3:$AM$104,$O22+1,FALSE)=0,"",$B22*HLOOKUP(M$16,Labor!$AB$3:$AM$104,$O22+1,FALSE))</f>
        <v/>
      </c>
      <c r="N22" s="117" t="str">
        <f>IF(HLOOKUP(N$16,Labor!$AB$3:$AM$104,$O22+1,FALSE)=0,"",$B22*HLOOKUP(N$16,Labor!$AB$3:$AM$104,$O22+1,FALSE))</f>
        <v/>
      </c>
      <c r="O22" s="118">
        <v>6</v>
      </c>
      <c r="P22" s="16" t="str">
        <f>IF(Overhead!B10="","",Overhead!B10)</f>
        <v/>
      </c>
      <c r="Q22" s="45" t="str">
        <f>IF(Overhead!BY10="Unclear","",Overhead!BY10)</f>
        <v/>
      </c>
      <c r="R22" s="28" t="str">
        <f>IF(HLOOKUP(R$16,Overhead!$V$4:$AG$105,$O22+1,FALSE)="","",$Q22*HLOOKUP(R$16,Overhead!$V$4:$AG$105,$O22+1,FALSE))</f>
        <v/>
      </c>
      <c r="S22" s="28" t="str">
        <f>IF(HLOOKUP(S$16,Overhead!$V$4:$AG$105,$O22+1,FALSE)="","",$Q22*HLOOKUP(S$16,Overhead!$V$4:$AG$105,$O22+1,FALSE))</f>
        <v/>
      </c>
      <c r="T22" s="28" t="str">
        <f>IF(HLOOKUP(T$16,Overhead!$V$4:$AG$105,$O22+1,FALSE)="","",$Q22*HLOOKUP(T$16,Overhead!$V$4:$AG$105,$O22+1,FALSE))</f>
        <v/>
      </c>
      <c r="U22" s="28" t="str">
        <f>IF(HLOOKUP(U$16,Overhead!$V$4:$AG$105,$O22+1,FALSE)="","",$Q22*HLOOKUP(U$16,Overhead!$V$4:$AG$105,$O22+1,FALSE))</f>
        <v/>
      </c>
      <c r="V22" s="28" t="str">
        <f>IF(HLOOKUP(V$16,Overhead!$V$4:$AG$105,$O22+1,FALSE)="","",$Q22*HLOOKUP(V$16,Overhead!$V$4:$AG$105,$O22+1,FALSE))</f>
        <v/>
      </c>
      <c r="W22" s="28" t="str">
        <f>IF(HLOOKUP(W$16,Overhead!$V$4:$AG$105,$O22+1,FALSE)="","",$Q22*HLOOKUP(W$16,Overhead!$V$4:$AG$105,$O22+1,FALSE))</f>
        <v/>
      </c>
      <c r="X22" s="28" t="str">
        <f>IF(HLOOKUP(X$16,Overhead!$V$4:$AG$105,$O22+1,FALSE)="","",$Q22*HLOOKUP(X$16,Overhead!$V$4:$AG$105,$O22+1,FALSE))</f>
        <v/>
      </c>
      <c r="Y22" s="28" t="str">
        <f>IF(HLOOKUP(Y$16,Overhead!$V$4:$AG$105,$O22+1,FALSE)="","",$Q22*HLOOKUP(Y$16,Overhead!$V$4:$AG$105,$O22+1,FALSE))</f>
        <v/>
      </c>
      <c r="Z22" s="28" t="str">
        <f>IF(HLOOKUP(Z$16,Overhead!$V$4:$AG$105,$O22+1,FALSE)="","",$Q22*HLOOKUP(Z$16,Overhead!$V$4:$AG$105,$O22+1,FALSE))</f>
        <v/>
      </c>
      <c r="AA22" s="28" t="str">
        <f>IF(HLOOKUP(AA$16,Overhead!$V$4:$AG$105,$O22+1,FALSE)="","",$Q22*HLOOKUP(AA$16,Overhead!$V$4:$AG$105,$O22+1,FALSE))</f>
        <v/>
      </c>
      <c r="AB22" s="28" t="str">
        <f>IF(HLOOKUP(AB$16,Overhead!$V$4:$AG$105,$O22+1,FALSE)="","",$Q22*HLOOKUP(AB$16,Overhead!$V$4:$AG$105,$O22+1,FALSE))</f>
        <v/>
      </c>
      <c r="AC22" s="28" t="str">
        <f>IF(HLOOKUP(AC$16,Overhead!$V$4:$AG$105,$O22+1,FALSE)="","",$Q22*HLOOKUP(AC$16,Overhead!$V$4:$AG$105,$O22+1,FALSE))</f>
        <v/>
      </c>
    </row>
    <row r="23" spans="1:29">
      <c r="A23" s="16" t="str">
        <f>IF(Labor!B10="","",Labor!B10)</f>
        <v/>
      </c>
      <c r="B23" s="35" t="str">
        <f>Labor!CE10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
      </c>
      <c r="Q23" s="45" t="str">
        <f>IF(Overhead!BY11="Unclear","",Overhead!BY11)</f>
        <v/>
      </c>
      <c r="R23" s="28" t="str">
        <f>IF(HLOOKUP(R$16,Overhead!$V$4:$AG$105,$O23+1,FALSE)="","",$Q23*HLOOKUP(R$16,Overhead!$V$4:$AG$105,$O23+1,FALSE))</f>
        <v/>
      </c>
      <c r="S23" s="28" t="str">
        <f>IF(HLOOKUP(S$16,Overhead!$V$4:$AG$105,$O23+1,FALSE)="","",$Q23*HLOOKUP(S$16,Overhead!$V$4:$AG$105,$O23+1,FALSE))</f>
        <v/>
      </c>
      <c r="T23" s="28" t="str">
        <f>IF(HLOOKUP(T$16,Overhead!$V$4:$AG$105,$O23+1,FALSE)="","",$Q23*HLOOKUP(T$16,Overhead!$V$4:$AG$105,$O23+1,FALSE))</f>
        <v/>
      </c>
      <c r="U23" s="28" t="str">
        <f>IF(HLOOKUP(U$16,Overhead!$V$4:$AG$105,$O23+1,FALSE)="","",$Q23*HLOOKUP(U$16,Overhead!$V$4:$AG$105,$O23+1,FALSE))</f>
        <v/>
      </c>
      <c r="V23" s="28" t="str">
        <f>IF(HLOOKUP(V$16,Overhead!$V$4:$AG$105,$O23+1,FALSE)="","",$Q23*HLOOKUP(V$16,Overhead!$V$4:$AG$105,$O23+1,FALSE))</f>
        <v/>
      </c>
      <c r="W23" s="28" t="str">
        <f>IF(HLOOKUP(W$16,Overhead!$V$4:$AG$105,$O23+1,FALSE)="","",$Q23*HLOOKUP(W$16,Overhead!$V$4:$AG$105,$O23+1,FALSE))</f>
        <v/>
      </c>
      <c r="X23" s="28" t="str">
        <f>IF(HLOOKUP(X$16,Overhead!$V$4:$AG$105,$O23+1,FALSE)="","",$Q23*HLOOKUP(X$16,Overhead!$V$4:$AG$105,$O23+1,FALSE))</f>
        <v/>
      </c>
      <c r="Y23" s="28" t="str">
        <f>IF(HLOOKUP(Y$16,Overhead!$V$4:$AG$105,$O23+1,FALSE)="","",$Q23*HLOOKUP(Y$16,Overhead!$V$4:$AG$105,$O23+1,FALSE))</f>
        <v/>
      </c>
      <c r="Z23" s="28" t="str">
        <f>IF(HLOOKUP(Z$16,Overhead!$V$4:$AG$105,$O23+1,FALSE)="","",$Q23*HLOOKUP(Z$16,Overhead!$V$4:$AG$105,$O23+1,FALSE))</f>
        <v/>
      </c>
      <c r="AA23" s="28" t="str">
        <f>IF(HLOOKUP(AA$16,Overhead!$V$4:$AG$105,$O23+1,FALSE)="","",$Q23*HLOOKUP(AA$16,Overhead!$V$4:$AG$105,$O23+1,FALSE))</f>
        <v/>
      </c>
      <c r="AB23" s="28" t="str">
        <f>IF(HLOOKUP(AB$16,Overhead!$V$4:$AG$105,$O23+1,FALSE)="","",$Q23*HLOOKUP(AB$16,Overhead!$V$4:$AG$105,$O23+1,FALSE))</f>
        <v/>
      </c>
      <c r="AC23" s="28" t="str">
        <f>IF(HLOOKUP(AC$16,Overhead!$V$4:$AG$105,$O23+1,FALSE)="","",$Q23*HLOOKUP(AC$16,Overhead!$V$4:$AG$105,$O23+1,FALSE))</f>
        <v/>
      </c>
    </row>
    <row r="24" spans="1:29">
      <c r="A24" s="16" t="str">
        <f>IF(Labor!B11="","",Labor!B11)</f>
        <v/>
      </c>
      <c r="B24" s="35" t="str">
        <f>Labor!CE11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
      </c>
      <c r="Q24" s="45" t="str">
        <f>IF(Overhead!BY12="Unclear","",Overhead!BY12)</f>
        <v/>
      </c>
      <c r="R24" s="28" t="str">
        <f>IF(HLOOKUP(R$16,Overhead!$V$4:$AG$105,$O24+1,FALSE)="","",$Q24*HLOOKUP(R$16,Overhead!$V$4:$AG$105,$O24+1,FALSE))</f>
        <v/>
      </c>
      <c r="S24" s="28" t="str">
        <f>IF(HLOOKUP(S$16,Overhead!$V$4:$AG$105,$O24+1,FALSE)="","",$Q24*HLOOKUP(S$16,Overhead!$V$4:$AG$105,$O24+1,FALSE))</f>
        <v/>
      </c>
      <c r="T24" s="28" t="str">
        <f>IF(HLOOKUP(T$16,Overhead!$V$4:$AG$105,$O24+1,FALSE)="","",$Q24*HLOOKUP(T$16,Overhead!$V$4:$AG$105,$O24+1,FALSE))</f>
        <v/>
      </c>
      <c r="U24" s="28" t="str">
        <f>IF(HLOOKUP(U$16,Overhead!$V$4:$AG$105,$O24+1,FALSE)="","",$Q24*HLOOKUP(U$16,Overhead!$V$4:$AG$105,$O24+1,FALSE))</f>
        <v/>
      </c>
      <c r="V24" s="28" t="str">
        <f>IF(HLOOKUP(V$16,Overhead!$V$4:$AG$105,$O24+1,FALSE)="","",$Q24*HLOOKUP(V$16,Overhead!$V$4:$AG$105,$O24+1,FALSE))</f>
        <v/>
      </c>
      <c r="W24" s="28" t="str">
        <f>IF(HLOOKUP(W$16,Overhead!$V$4:$AG$105,$O24+1,FALSE)="","",$Q24*HLOOKUP(W$16,Overhead!$V$4:$AG$105,$O24+1,FALSE))</f>
        <v/>
      </c>
      <c r="X24" s="28" t="str">
        <f>IF(HLOOKUP(X$16,Overhead!$V$4:$AG$105,$O24+1,FALSE)="","",$Q24*HLOOKUP(X$16,Overhead!$V$4:$AG$105,$O24+1,FALSE))</f>
        <v/>
      </c>
      <c r="Y24" s="28" t="str">
        <f>IF(HLOOKUP(Y$16,Overhead!$V$4:$AG$105,$O24+1,FALSE)="","",$Q24*HLOOKUP(Y$16,Overhead!$V$4:$AG$105,$O24+1,FALSE))</f>
        <v/>
      </c>
      <c r="Z24" s="28" t="str">
        <f>IF(HLOOKUP(Z$16,Overhead!$V$4:$AG$105,$O24+1,FALSE)="","",$Q24*HLOOKUP(Z$16,Overhead!$V$4:$AG$105,$O24+1,FALSE))</f>
        <v/>
      </c>
      <c r="AA24" s="28" t="str">
        <f>IF(HLOOKUP(AA$16,Overhead!$V$4:$AG$105,$O24+1,FALSE)="","",$Q24*HLOOKUP(AA$16,Overhead!$V$4:$AG$105,$O24+1,FALSE))</f>
        <v/>
      </c>
      <c r="AB24" s="28" t="str">
        <f>IF(HLOOKUP(AB$16,Overhead!$V$4:$AG$105,$O24+1,FALSE)="","",$Q24*HLOOKUP(AB$16,Overhead!$V$4:$AG$105,$O24+1,FALSE))</f>
        <v/>
      </c>
      <c r="AC24" s="28" t="str">
        <f>IF(HLOOKUP(AC$16,Overhead!$V$4:$AG$105,$O24+1,FALSE)="","",$Q24*HLOOKUP(AC$16,Overhead!$V$4:$AG$105,$O24+1,FALSE))</f>
        <v/>
      </c>
    </row>
    <row r="25" spans="1:29">
      <c r="A25" s="16" t="str">
        <f>IF(Labor!B12="","",Labor!B12)</f>
        <v/>
      </c>
      <c r="B25" s="35" t="str">
        <f>Labor!CE12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
      </c>
      <c r="Q25" s="45" t="str">
        <f>IF(Overhead!BY13="Unclear","",Overhead!BY13)</f>
        <v/>
      </c>
      <c r="R25" s="28" t="str">
        <f>IF(HLOOKUP(R$16,Overhead!$V$4:$AG$105,$O25+1,FALSE)="","",$Q25*HLOOKUP(R$16,Overhead!$V$4:$AG$105,$O25+1,FALSE))</f>
        <v/>
      </c>
      <c r="S25" s="28" t="str">
        <f>IF(HLOOKUP(S$16,Overhead!$V$4:$AG$105,$O25+1,FALSE)="","",$Q25*HLOOKUP(S$16,Overhead!$V$4:$AG$105,$O25+1,FALSE))</f>
        <v/>
      </c>
      <c r="T25" s="28" t="str">
        <f>IF(HLOOKUP(T$16,Overhead!$V$4:$AG$105,$O25+1,FALSE)="","",$Q25*HLOOKUP(T$16,Overhead!$V$4:$AG$105,$O25+1,FALSE))</f>
        <v/>
      </c>
      <c r="U25" s="28" t="str">
        <f>IF(HLOOKUP(U$16,Overhead!$V$4:$AG$105,$O25+1,FALSE)="","",$Q25*HLOOKUP(U$16,Overhead!$V$4:$AG$105,$O25+1,FALSE))</f>
        <v/>
      </c>
      <c r="V25" s="28" t="str">
        <f>IF(HLOOKUP(V$16,Overhead!$V$4:$AG$105,$O25+1,FALSE)="","",$Q25*HLOOKUP(V$16,Overhead!$V$4:$AG$105,$O25+1,FALSE))</f>
        <v/>
      </c>
      <c r="W25" s="28" t="str">
        <f>IF(HLOOKUP(W$16,Overhead!$V$4:$AG$105,$O25+1,FALSE)="","",$Q25*HLOOKUP(W$16,Overhead!$V$4:$AG$105,$O25+1,FALSE))</f>
        <v/>
      </c>
      <c r="X25" s="28" t="str">
        <f>IF(HLOOKUP(X$16,Overhead!$V$4:$AG$105,$O25+1,FALSE)="","",$Q25*HLOOKUP(X$16,Overhead!$V$4:$AG$105,$O25+1,FALSE))</f>
        <v/>
      </c>
      <c r="Y25" s="28" t="str">
        <f>IF(HLOOKUP(Y$16,Overhead!$V$4:$AG$105,$O25+1,FALSE)="","",$Q25*HLOOKUP(Y$16,Overhead!$V$4:$AG$105,$O25+1,FALSE))</f>
        <v/>
      </c>
      <c r="Z25" s="28" t="str">
        <f>IF(HLOOKUP(Z$16,Overhead!$V$4:$AG$105,$O25+1,FALSE)="","",$Q25*HLOOKUP(Z$16,Overhead!$V$4:$AG$105,$O25+1,FALSE))</f>
        <v/>
      </c>
      <c r="AA25" s="28" t="str">
        <f>IF(HLOOKUP(AA$16,Overhead!$V$4:$AG$105,$O25+1,FALSE)="","",$Q25*HLOOKUP(AA$16,Overhead!$V$4:$AG$105,$O25+1,FALSE))</f>
        <v/>
      </c>
      <c r="AB25" s="28" t="str">
        <f>IF(HLOOKUP(AB$16,Overhead!$V$4:$AG$105,$O25+1,FALSE)="","",$Q25*HLOOKUP(AB$16,Overhead!$V$4:$AG$105,$O25+1,FALSE))</f>
        <v/>
      </c>
      <c r="AC25" s="28" t="str">
        <f>IF(HLOOKUP(AC$16,Overhead!$V$4:$AG$105,$O25+1,FALSE)="","",$Q25*HLOOKUP(AC$16,Overhead!$V$4:$AG$105,$O25+1,FALSE))</f>
        <v/>
      </c>
    </row>
    <row r="26" spans="1:29">
      <c r="A26" s="16" t="str">
        <f>IF(Labor!B13="","",Labor!B13)</f>
        <v/>
      </c>
      <c r="B26" s="35" t="str">
        <f>Labor!CE13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
      </c>
      <c r="Q26" s="45" t="str">
        <f>IF(Overhead!BY14="Unclear","",Overhead!BY14)</f>
        <v/>
      </c>
      <c r="R26" s="28" t="str">
        <f>IF(HLOOKUP(R$16,Overhead!$V$4:$AG$105,$O26+1,FALSE)="","",$Q26*HLOOKUP(R$16,Overhead!$V$4:$AG$105,$O26+1,FALSE))</f>
        <v/>
      </c>
      <c r="S26" s="28" t="str">
        <f>IF(HLOOKUP(S$16,Overhead!$V$4:$AG$105,$O26+1,FALSE)="","",$Q26*HLOOKUP(S$16,Overhead!$V$4:$AG$105,$O26+1,FALSE))</f>
        <v/>
      </c>
      <c r="T26" s="28" t="str">
        <f>IF(HLOOKUP(T$16,Overhead!$V$4:$AG$105,$O26+1,FALSE)="","",$Q26*HLOOKUP(T$16,Overhead!$V$4:$AG$105,$O26+1,FALSE))</f>
        <v/>
      </c>
      <c r="U26" s="28" t="str">
        <f>IF(HLOOKUP(U$16,Overhead!$V$4:$AG$105,$O26+1,FALSE)="","",$Q26*HLOOKUP(U$16,Overhead!$V$4:$AG$105,$O26+1,FALSE))</f>
        <v/>
      </c>
      <c r="V26" s="28" t="str">
        <f>IF(HLOOKUP(V$16,Overhead!$V$4:$AG$105,$O26+1,FALSE)="","",$Q26*HLOOKUP(V$16,Overhead!$V$4:$AG$105,$O26+1,FALSE))</f>
        <v/>
      </c>
      <c r="W26" s="28" t="str">
        <f>IF(HLOOKUP(W$16,Overhead!$V$4:$AG$105,$O26+1,FALSE)="","",$Q26*HLOOKUP(W$16,Overhead!$V$4:$AG$105,$O26+1,FALSE))</f>
        <v/>
      </c>
      <c r="X26" s="28" t="str">
        <f>IF(HLOOKUP(X$16,Overhead!$V$4:$AG$105,$O26+1,FALSE)="","",$Q26*HLOOKUP(X$16,Overhead!$V$4:$AG$105,$O26+1,FALSE))</f>
        <v/>
      </c>
      <c r="Y26" s="28" t="str">
        <f>IF(HLOOKUP(Y$16,Overhead!$V$4:$AG$105,$O26+1,FALSE)="","",$Q26*HLOOKUP(Y$16,Overhead!$V$4:$AG$105,$O26+1,FALSE))</f>
        <v/>
      </c>
      <c r="Z26" s="28" t="str">
        <f>IF(HLOOKUP(Z$16,Overhead!$V$4:$AG$105,$O26+1,FALSE)="","",$Q26*HLOOKUP(Z$16,Overhead!$V$4:$AG$105,$O26+1,FALSE))</f>
        <v/>
      </c>
      <c r="AA26" s="28" t="str">
        <f>IF(HLOOKUP(AA$16,Overhead!$V$4:$AG$105,$O26+1,FALSE)="","",$Q26*HLOOKUP(AA$16,Overhead!$V$4:$AG$105,$O26+1,FALSE))</f>
        <v/>
      </c>
      <c r="AB26" s="28" t="str">
        <f>IF(HLOOKUP(AB$16,Overhead!$V$4:$AG$105,$O26+1,FALSE)="","",$Q26*HLOOKUP(AB$16,Overhead!$V$4:$AG$105,$O26+1,FALSE))</f>
        <v/>
      </c>
      <c r="AC26" s="28" t="str">
        <f>IF(HLOOKUP(AC$16,Overhead!$V$4:$AG$105,$O26+1,FALSE)="","",$Q26*HLOOKUP(AC$16,Overhead!$V$4:$AG$105,$O26+1,FALSE))</f>
        <v/>
      </c>
    </row>
    <row r="27" spans="1:29">
      <c r="A27" s="16" t="str">
        <f>IF(Labor!B14="","",Labor!B14)</f>
        <v/>
      </c>
      <c r="B27" s="35" t="str">
        <f>Labor!CE14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
      </c>
      <c r="Q27" s="45" t="str">
        <f>IF(Overhead!BY15="Unclear","",Overhead!BY15)</f>
        <v/>
      </c>
      <c r="R27" s="28" t="str">
        <f>IF(HLOOKUP(R$16,Overhead!$V$4:$AG$105,$O27+1,FALSE)="","",$Q27*HLOOKUP(R$16,Overhead!$V$4:$AG$105,$O27+1,FALSE))</f>
        <v/>
      </c>
      <c r="S27" s="28" t="str">
        <f>IF(HLOOKUP(S$16,Overhead!$V$4:$AG$105,$O27+1,FALSE)="","",$Q27*HLOOKUP(S$16,Overhead!$V$4:$AG$105,$O27+1,FALSE))</f>
        <v/>
      </c>
      <c r="T27" s="28" t="str">
        <f>IF(HLOOKUP(T$16,Overhead!$V$4:$AG$105,$O27+1,FALSE)="","",$Q27*HLOOKUP(T$16,Overhead!$V$4:$AG$105,$O27+1,FALSE))</f>
        <v/>
      </c>
      <c r="U27" s="28" t="str">
        <f>IF(HLOOKUP(U$16,Overhead!$V$4:$AG$105,$O27+1,FALSE)="","",$Q27*HLOOKUP(U$16,Overhead!$V$4:$AG$105,$O27+1,FALSE))</f>
        <v/>
      </c>
      <c r="V27" s="28" t="str">
        <f>IF(HLOOKUP(V$16,Overhead!$V$4:$AG$105,$O27+1,FALSE)="","",$Q27*HLOOKUP(V$16,Overhead!$V$4:$AG$105,$O27+1,FALSE))</f>
        <v/>
      </c>
      <c r="W27" s="28" t="str">
        <f>IF(HLOOKUP(W$16,Overhead!$V$4:$AG$105,$O27+1,FALSE)="","",$Q27*HLOOKUP(W$16,Overhead!$V$4:$AG$105,$O27+1,FALSE))</f>
        <v/>
      </c>
      <c r="X27" s="28" t="str">
        <f>IF(HLOOKUP(X$16,Overhead!$V$4:$AG$105,$O27+1,FALSE)="","",$Q27*HLOOKUP(X$16,Overhead!$V$4:$AG$105,$O27+1,FALSE))</f>
        <v/>
      </c>
      <c r="Y27" s="28" t="str">
        <f>IF(HLOOKUP(Y$16,Overhead!$V$4:$AG$105,$O27+1,FALSE)="","",$Q27*HLOOKUP(Y$16,Overhead!$V$4:$AG$105,$O27+1,FALSE))</f>
        <v/>
      </c>
      <c r="Z27" s="28" t="str">
        <f>IF(HLOOKUP(Z$16,Overhead!$V$4:$AG$105,$O27+1,FALSE)="","",$Q27*HLOOKUP(Z$16,Overhead!$V$4:$AG$105,$O27+1,FALSE))</f>
        <v/>
      </c>
      <c r="AA27" s="28" t="str">
        <f>IF(HLOOKUP(AA$16,Overhead!$V$4:$AG$105,$O27+1,FALSE)="","",$Q27*HLOOKUP(AA$16,Overhead!$V$4:$AG$105,$O27+1,FALSE))</f>
        <v/>
      </c>
      <c r="AB27" s="28" t="str">
        <f>IF(HLOOKUP(AB$16,Overhead!$V$4:$AG$105,$O27+1,FALSE)="","",$Q27*HLOOKUP(AB$16,Overhead!$V$4:$AG$105,$O27+1,FALSE))</f>
        <v/>
      </c>
      <c r="AC27" s="28" t="str">
        <f>IF(HLOOKUP(AC$16,Overhead!$V$4:$AG$105,$O27+1,FALSE)="","",$Q27*HLOOKUP(AC$16,Overhead!$V$4:$AG$105,$O27+1,FALSE))</f>
        <v/>
      </c>
    </row>
    <row r="28" spans="1:29">
      <c r="A28" s="16" t="str">
        <f>IF(Labor!B15="","",Labor!B15)</f>
        <v/>
      </c>
      <c r="B28" s="35" t="str">
        <f>Labor!CE15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
      </c>
      <c r="Q28" s="45" t="str">
        <f>IF(Overhead!BY16="Unclear","",Overhead!BY16)</f>
        <v/>
      </c>
      <c r="R28" s="28" t="str">
        <f>IF(HLOOKUP(R$16,Overhead!$V$4:$AG$105,$O28+1,FALSE)="","",$Q28*HLOOKUP(R$16,Overhead!$V$4:$AG$105,$O28+1,FALSE))</f>
        <v/>
      </c>
      <c r="S28" s="28" t="str">
        <f>IF(HLOOKUP(S$16,Overhead!$V$4:$AG$105,$O28+1,FALSE)="","",$Q28*HLOOKUP(S$16,Overhead!$V$4:$AG$105,$O28+1,FALSE))</f>
        <v/>
      </c>
      <c r="T28" s="28" t="str">
        <f>IF(HLOOKUP(T$16,Overhead!$V$4:$AG$105,$O28+1,FALSE)="","",$Q28*HLOOKUP(T$16,Overhead!$V$4:$AG$105,$O28+1,FALSE))</f>
        <v/>
      </c>
      <c r="U28" s="28" t="str">
        <f>IF(HLOOKUP(U$16,Overhead!$V$4:$AG$105,$O28+1,FALSE)="","",$Q28*HLOOKUP(U$16,Overhead!$V$4:$AG$105,$O28+1,FALSE))</f>
        <v/>
      </c>
      <c r="V28" s="28" t="str">
        <f>IF(HLOOKUP(V$16,Overhead!$V$4:$AG$105,$O28+1,FALSE)="","",$Q28*HLOOKUP(V$16,Overhead!$V$4:$AG$105,$O28+1,FALSE))</f>
        <v/>
      </c>
      <c r="W28" s="28" t="str">
        <f>IF(HLOOKUP(W$16,Overhead!$V$4:$AG$105,$O28+1,FALSE)="","",$Q28*HLOOKUP(W$16,Overhead!$V$4:$AG$105,$O28+1,FALSE))</f>
        <v/>
      </c>
      <c r="X28" s="28" t="str">
        <f>IF(HLOOKUP(X$16,Overhead!$V$4:$AG$105,$O28+1,FALSE)="","",$Q28*HLOOKUP(X$16,Overhead!$V$4:$AG$105,$O28+1,FALSE))</f>
        <v/>
      </c>
      <c r="Y28" s="28" t="str">
        <f>IF(HLOOKUP(Y$16,Overhead!$V$4:$AG$105,$O28+1,FALSE)="","",$Q28*HLOOKUP(Y$16,Overhead!$V$4:$AG$105,$O28+1,FALSE))</f>
        <v/>
      </c>
      <c r="Z28" s="28" t="str">
        <f>IF(HLOOKUP(Z$16,Overhead!$V$4:$AG$105,$O28+1,FALSE)="","",$Q28*HLOOKUP(Z$16,Overhead!$V$4:$AG$105,$O28+1,FALSE))</f>
        <v/>
      </c>
      <c r="AA28" s="28" t="str">
        <f>IF(HLOOKUP(AA$16,Overhead!$V$4:$AG$105,$O28+1,FALSE)="","",$Q28*HLOOKUP(AA$16,Overhead!$V$4:$AG$105,$O28+1,FALSE))</f>
        <v/>
      </c>
      <c r="AB28" s="28" t="str">
        <f>IF(HLOOKUP(AB$16,Overhead!$V$4:$AG$105,$O28+1,FALSE)="","",$Q28*HLOOKUP(AB$16,Overhead!$V$4:$AG$105,$O28+1,FALSE))</f>
        <v/>
      </c>
      <c r="AC28" s="28" t="str">
        <f>IF(HLOOKUP(AC$16,Overhead!$V$4:$AG$105,$O28+1,FALSE)="","",$Q28*HLOOKUP(AC$16,Overhead!$V$4:$AG$105,$O28+1,FALSE))</f>
        <v/>
      </c>
    </row>
    <row r="29" spans="1:29">
      <c r="A29" s="16" t="str">
        <f>IF(Labor!B16="","",Labor!B16)</f>
        <v/>
      </c>
      <c r="B29" s="35" t="str">
        <f>Labor!CE16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
      </c>
      <c r="Q29" s="45" t="str">
        <f>IF(Overhead!BY17="Unclear","",Overhead!BY17)</f>
        <v/>
      </c>
      <c r="R29" s="28" t="str">
        <f>IF(HLOOKUP(R$16,Overhead!$V$4:$AG$105,$O29+1,FALSE)="","",$Q29*HLOOKUP(R$16,Overhead!$V$4:$AG$105,$O29+1,FALSE))</f>
        <v/>
      </c>
      <c r="S29" s="28" t="str">
        <f>IF(HLOOKUP(S$16,Overhead!$V$4:$AG$105,$O29+1,FALSE)="","",$Q29*HLOOKUP(S$16,Overhead!$V$4:$AG$105,$O29+1,FALSE))</f>
        <v/>
      </c>
      <c r="T29" s="28" t="str">
        <f>IF(HLOOKUP(T$16,Overhead!$V$4:$AG$105,$O29+1,FALSE)="","",$Q29*HLOOKUP(T$16,Overhead!$V$4:$AG$105,$O29+1,FALSE))</f>
        <v/>
      </c>
      <c r="U29" s="28" t="str">
        <f>IF(HLOOKUP(U$16,Overhead!$V$4:$AG$105,$O29+1,FALSE)="","",$Q29*HLOOKUP(U$16,Overhead!$V$4:$AG$105,$O29+1,FALSE))</f>
        <v/>
      </c>
      <c r="V29" s="28" t="str">
        <f>IF(HLOOKUP(V$16,Overhead!$V$4:$AG$105,$O29+1,FALSE)="","",$Q29*HLOOKUP(V$16,Overhead!$V$4:$AG$105,$O29+1,FALSE))</f>
        <v/>
      </c>
      <c r="W29" s="28" t="str">
        <f>IF(HLOOKUP(W$16,Overhead!$V$4:$AG$105,$O29+1,FALSE)="","",$Q29*HLOOKUP(W$16,Overhead!$V$4:$AG$105,$O29+1,FALSE))</f>
        <v/>
      </c>
      <c r="X29" s="28" t="str">
        <f>IF(HLOOKUP(X$16,Overhead!$V$4:$AG$105,$O29+1,FALSE)="","",$Q29*HLOOKUP(X$16,Overhead!$V$4:$AG$105,$O29+1,FALSE))</f>
        <v/>
      </c>
      <c r="Y29" s="28" t="str">
        <f>IF(HLOOKUP(Y$16,Overhead!$V$4:$AG$105,$O29+1,FALSE)="","",$Q29*HLOOKUP(Y$16,Overhead!$V$4:$AG$105,$O29+1,FALSE))</f>
        <v/>
      </c>
      <c r="Z29" s="28" t="str">
        <f>IF(HLOOKUP(Z$16,Overhead!$V$4:$AG$105,$O29+1,FALSE)="","",$Q29*HLOOKUP(Z$16,Overhead!$V$4:$AG$105,$O29+1,FALSE))</f>
        <v/>
      </c>
      <c r="AA29" s="28" t="str">
        <f>IF(HLOOKUP(AA$16,Overhead!$V$4:$AG$105,$O29+1,FALSE)="","",$Q29*HLOOKUP(AA$16,Overhead!$V$4:$AG$105,$O29+1,FALSE))</f>
        <v/>
      </c>
      <c r="AB29" s="28" t="str">
        <f>IF(HLOOKUP(AB$16,Overhead!$V$4:$AG$105,$O29+1,FALSE)="","",$Q29*HLOOKUP(AB$16,Overhead!$V$4:$AG$105,$O29+1,FALSE))</f>
        <v/>
      </c>
      <c r="AC29" s="28" t="str">
        <f>IF(HLOOKUP(AC$16,Overhead!$V$4:$AG$105,$O29+1,FALSE)="","",$Q29*HLOOKUP(AC$16,Overhead!$V$4:$AG$105,$O29+1,FALSE))</f>
        <v/>
      </c>
    </row>
    <row r="30" spans="1:29">
      <c r="A30" s="16" t="str">
        <f>IF(Labor!B17="","",Labor!B17)</f>
        <v/>
      </c>
      <c r="B30" s="35" t="str">
        <f>Labor!CE17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
      </c>
      <c r="Q30" s="45" t="str">
        <f>IF(Overhead!BY18="Unclear","",Overhead!BY18)</f>
        <v/>
      </c>
      <c r="R30" s="28" t="str">
        <f>IF(HLOOKUP(R$16,Overhead!$V$4:$AG$105,$O30+1,FALSE)="","",$Q30*HLOOKUP(R$16,Overhead!$V$4:$AG$105,$O30+1,FALSE))</f>
        <v/>
      </c>
      <c r="S30" s="28" t="str">
        <f>IF(HLOOKUP(S$16,Overhead!$V$4:$AG$105,$O30+1,FALSE)="","",$Q30*HLOOKUP(S$16,Overhead!$V$4:$AG$105,$O30+1,FALSE))</f>
        <v/>
      </c>
      <c r="T30" s="28" t="str">
        <f>IF(HLOOKUP(T$16,Overhead!$V$4:$AG$105,$O30+1,FALSE)="","",$Q30*HLOOKUP(T$16,Overhead!$V$4:$AG$105,$O30+1,FALSE))</f>
        <v/>
      </c>
      <c r="U30" s="28" t="str">
        <f>IF(HLOOKUP(U$16,Overhead!$V$4:$AG$105,$O30+1,FALSE)="","",$Q30*HLOOKUP(U$16,Overhead!$V$4:$AG$105,$O30+1,FALSE))</f>
        <v/>
      </c>
      <c r="V30" s="28" t="str">
        <f>IF(HLOOKUP(V$16,Overhead!$V$4:$AG$105,$O30+1,FALSE)="","",$Q30*HLOOKUP(V$16,Overhead!$V$4:$AG$105,$O30+1,FALSE))</f>
        <v/>
      </c>
      <c r="W30" s="28" t="str">
        <f>IF(HLOOKUP(W$16,Overhead!$V$4:$AG$105,$O30+1,FALSE)="","",$Q30*HLOOKUP(W$16,Overhead!$V$4:$AG$105,$O30+1,FALSE))</f>
        <v/>
      </c>
      <c r="X30" s="28" t="str">
        <f>IF(HLOOKUP(X$16,Overhead!$V$4:$AG$105,$O30+1,FALSE)="","",$Q30*HLOOKUP(X$16,Overhead!$V$4:$AG$105,$O30+1,FALSE))</f>
        <v/>
      </c>
      <c r="Y30" s="28" t="str">
        <f>IF(HLOOKUP(Y$16,Overhead!$V$4:$AG$105,$O30+1,FALSE)="","",$Q30*HLOOKUP(Y$16,Overhead!$V$4:$AG$105,$O30+1,FALSE))</f>
        <v/>
      </c>
      <c r="Z30" s="28" t="str">
        <f>IF(HLOOKUP(Z$16,Overhead!$V$4:$AG$105,$O30+1,FALSE)="","",$Q30*HLOOKUP(Z$16,Overhead!$V$4:$AG$105,$O30+1,FALSE))</f>
        <v/>
      </c>
      <c r="AA30" s="28" t="str">
        <f>IF(HLOOKUP(AA$16,Overhead!$V$4:$AG$105,$O30+1,FALSE)="","",$Q30*HLOOKUP(AA$16,Overhead!$V$4:$AG$105,$O30+1,FALSE))</f>
        <v/>
      </c>
      <c r="AB30" s="28" t="str">
        <f>IF(HLOOKUP(AB$16,Overhead!$V$4:$AG$105,$O30+1,FALSE)="","",$Q30*HLOOKUP(AB$16,Overhead!$V$4:$AG$105,$O30+1,FALSE))</f>
        <v/>
      </c>
      <c r="AC30" s="28" t="str">
        <f>IF(HLOOKUP(AC$16,Overhead!$V$4:$AG$105,$O30+1,FALSE)="","",$Q30*HLOOKUP(AC$16,Overhead!$V$4:$AG$105,$O30+1,FALSE))</f>
        <v/>
      </c>
    </row>
    <row r="31" spans="1:29">
      <c r="A31" s="16" t="str">
        <f>IF(Labor!B18="","",Labor!B18)</f>
        <v/>
      </c>
      <c r="B31" s="35" t="str">
        <f>Labor!CE18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
      </c>
      <c r="Q31" s="45" t="str">
        <f>IF(Overhead!BY19="Unclear","",Overhead!BY19)</f>
        <v/>
      </c>
      <c r="R31" s="28" t="str">
        <f>IF(HLOOKUP(R$16,Overhead!$V$4:$AG$105,$O31+1,FALSE)="","",$Q31*HLOOKUP(R$16,Overhead!$V$4:$AG$105,$O31+1,FALSE))</f>
        <v/>
      </c>
      <c r="S31" s="28" t="str">
        <f>IF(HLOOKUP(S$16,Overhead!$V$4:$AG$105,$O31+1,FALSE)="","",$Q31*HLOOKUP(S$16,Overhead!$V$4:$AG$105,$O31+1,FALSE))</f>
        <v/>
      </c>
      <c r="T31" s="28" t="str">
        <f>IF(HLOOKUP(T$16,Overhead!$V$4:$AG$105,$O31+1,FALSE)="","",$Q31*HLOOKUP(T$16,Overhead!$V$4:$AG$105,$O31+1,FALSE))</f>
        <v/>
      </c>
      <c r="U31" s="28" t="str">
        <f>IF(HLOOKUP(U$16,Overhead!$V$4:$AG$105,$O31+1,FALSE)="","",$Q31*HLOOKUP(U$16,Overhead!$V$4:$AG$105,$O31+1,FALSE))</f>
        <v/>
      </c>
      <c r="V31" s="28" t="str">
        <f>IF(HLOOKUP(V$16,Overhead!$V$4:$AG$105,$O31+1,FALSE)="","",$Q31*HLOOKUP(V$16,Overhead!$V$4:$AG$105,$O31+1,FALSE))</f>
        <v/>
      </c>
      <c r="W31" s="28" t="str">
        <f>IF(HLOOKUP(W$16,Overhead!$V$4:$AG$105,$O31+1,FALSE)="","",$Q31*HLOOKUP(W$16,Overhead!$V$4:$AG$105,$O31+1,FALSE))</f>
        <v/>
      </c>
      <c r="X31" s="28" t="str">
        <f>IF(HLOOKUP(X$16,Overhead!$V$4:$AG$105,$O31+1,FALSE)="","",$Q31*HLOOKUP(X$16,Overhead!$V$4:$AG$105,$O31+1,FALSE))</f>
        <v/>
      </c>
      <c r="Y31" s="28" t="str">
        <f>IF(HLOOKUP(Y$16,Overhead!$V$4:$AG$105,$O31+1,FALSE)="","",$Q31*HLOOKUP(Y$16,Overhead!$V$4:$AG$105,$O31+1,FALSE))</f>
        <v/>
      </c>
      <c r="Z31" s="28" t="str">
        <f>IF(HLOOKUP(Z$16,Overhead!$V$4:$AG$105,$O31+1,FALSE)="","",$Q31*HLOOKUP(Z$16,Overhead!$V$4:$AG$105,$O31+1,FALSE))</f>
        <v/>
      </c>
      <c r="AA31" s="28" t="str">
        <f>IF(HLOOKUP(AA$16,Overhead!$V$4:$AG$105,$O31+1,FALSE)="","",$Q31*HLOOKUP(AA$16,Overhead!$V$4:$AG$105,$O31+1,FALSE))</f>
        <v/>
      </c>
      <c r="AB31" s="28" t="str">
        <f>IF(HLOOKUP(AB$16,Overhead!$V$4:$AG$105,$O31+1,FALSE)="","",$Q31*HLOOKUP(AB$16,Overhead!$V$4:$AG$105,$O31+1,FALSE))</f>
        <v/>
      </c>
      <c r="AC31" s="28" t="str">
        <f>IF(HLOOKUP(AC$16,Overhead!$V$4:$AG$105,$O31+1,FALSE)="","",$Q31*HLOOKUP(AC$16,Overhead!$V$4:$AG$105,$O31+1,FALSE))</f>
        <v/>
      </c>
    </row>
    <row r="32" spans="1:29">
      <c r="A32" s="16" t="str">
        <f>IF(Labor!B19="","",Labor!B19)</f>
        <v/>
      </c>
      <c r="B32" s="35" t="str">
        <f>Labor!CE19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
      </c>
      <c r="Q32" s="45" t="str">
        <f>IF(Overhead!BY20="Unclear","",Overhead!BY20)</f>
        <v/>
      </c>
      <c r="R32" s="28" t="str">
        <f>IF(HLOOKUP(R$16,Overhead!$V$4:$AG$105,$O32+1,FALSE)="","",$Q32*HLOOKUP(R$16,Overhead!$V$4:$AG$105,$O32+1,FALSE))</f>
        <v/>
      </c>
      <c r="S32" s="28" t="str">
        <f>IF(HLOOKUP(S$16,Overhead!$V$4:$AG$105,$O32+1,FALSE)="","",$Q32*HLOOKUP(S$16,Overhead!$V$4:$AG$105,$O32+1,FALSE))</f>
        <v/>
      </c>
      <c r="T32" s="28" t="str">
        <f>IF(HLOOKUP(T$16,Overhead!$V$4:$AG$105,$O32+1,FALSE)="","",$Q32*HLOOKUP(T$16,Overhead!$V$4:$AG$105,$O32+1,FALSE))</f>
        <v/>
      </c>
      <c r="U32" s="28" t="str">
        <f>IF(HLOOKUP(U$16,Overhead!$V$4:$AG$105,$O32+1,FALSE)="","",$Q32*HLOOKUP(U$16,Overhead!$V$4:$AG$105,$O32+1,FALSE))</f>
        <v/>
      </c>
      <c r="V32" s="28" t="str">
        <f>IF(HLOOKUP(V$16,Overhead!$V$4:$AG$105,$O32+1,FALSE)="","",$Q32*HLOOKUP(V$16,Overhead!$V$4:$AG$105,$O32+1,FALSE))</f>
        <v/>
      </c>
      <c r="W32" s="28" t="str">
        <f>IF(HLOOKUP(W$16,Overhead!$V$4:$AG$105,$O32+1,FALSE)="","",$Q32*HLOOKUP(W$16,Overhead!$V$4:$AG$105,$O32+1,FALSE))</f>
        <v/>
      </c>
      <c r="X32" s="28" t="str">
        <f>IF(HLOOKUP(X$16,Overhead!$V$4:$AG$105,$O32+1,FALSE)="","",$Q32*HLOOKUP(X$16,Overhead!$V$4:$AG$105,$O32+1,FALSE))</f>
        <v/>
      </c>
      <c r="Y32" s="28" t="str">
        <f>IF(HLOOKUP(Y$16,Overhead!$V$4:$AG$105,$O32+1,FALSE)="","",$Q32*HLOOKUP(Y$16,Overhead!$V$4:$AG$105,$O32+1,FALSE))</f>
        <v/>
      </c>
      <c r="Z32" s="28" t="str">
        <f>IF(HLOOKUP(Z$16,Overhead!$V$4:$AG$105,$O32+1,FALSE)="","",$Q32*HLOOKUP(Z$16,Overhead!$V$4:$AG$105,$O32+1,FALSE))</f>
        <v/>
      </c>
      <c r="AA32" s="28" t="str">
        <f>IF(HLOOKUP(AA$16,Overhead!$V$4:$AG$105,$O32+1,FALSE)="","",$Q32*HLOOKUP(AA$16,Overhead!$V$4:$AG$105,$O32+1,FALSE))</f>
        <v/>
      </c>
      <c r="AB32" s="28" t="str">
        <f>IF(HLOOKUP(AB$16,Overhead!$V$4:$AG$105,$O32+1,FALSE)="","",$Q32*HLOOKUP(AB$16,Overhead!$V$4:$AG$105,$O32+1,FALSE))</f>
        <v/>
      </c>
      <c r="AC32" s="28" t="str">
        <f>IF(HLOOKUP(AC$16,Overhead!$V$4:$AG$105,$O32+1,FALSE)="","",$Q32*HLOOKUP(AC$16,Overhead!$V$4:$AG$105,$O32+1,FALSE))</f>
        <v/>
      </c>
    </row>
    <row r="33" spans="1:29">
      <c r="A33" s="16" t="str">
        <f>IF(Labor!B20="","",Labor!B20)</f>
        <v/>
      </c>
      <c r="B33" s="35" t="str">
        <f>Labor!CE20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
      </c>
      <c r="Q33" s="45" t="str">
        <f>IF(Overhead!BY21="Unclear","",Overhead!BY21)</f>
        <v/>
      </c>
      <c r="R33" s="28" t="str">
        <f>IF(HLOOKUP(R$16,Overhead!$V$4:$AG$105,$O33+1,FALSE)="","",$Q33*HLOOKUP(R$16,Overhead!$V$4:$AG$105,$O33+1,FALSE))</f>
        <v/>
      </c>
      <c r="S33" s="28" t="str">
        <f>IF(HLOOKUP(S$16,Overhead!$V$4:$AG$105,$O33+1,FALSE)="","",$Q33*HLOOKUP(S$16,Overhead!$V$4:$AG$105,$O33+1,FALSE))</f>
        <v/>
      </c>
      <c r="T33" s="28" t="str">
        <f>IF(HLOOKUP(T$16,Overhead!$V$4:$AG$105,$O33+1,FALSE)="","",$Q33*HLOOKUP(T$16,Overhead!$V$4:$AG$105,$O33+1,FALSE))</f>
        <v/>
      </c>
      <c r="U33" s="28" t="str">
        <f>IF(HLOOKUP(U$16,Overhead!$V$4:$AG$105,$O33+1,FALSE)="","",$Q33*HLOOKUP(U$16,Overhead!$V$4:$AG$105,$O33+1,FALSE))</f>
        <v/>
      </c>
      <c r="V33" s="28" t="str">
        <f>IF(HLOOKUP(V$16,Overhead!$V$4:$AG$105,$O33+1,FALSE)="","",$Q33*HLOOKUP(V$16,Overhead!$V$4:$AG$105,$O33+1,FALSE))</f>
        <v/>
      </c>
      <c r="W33" s="28" t="str">
        <f>IF(HLOOKUP(W$16,Overhead!$V$4:$AG$105,$O33+1,FALSE)="","",$Q33*HLOOKUP(W$16,Overhead!$V$4:$AG$105,$O33+1,FALSE))</f>
        <v/>
      </c>
      <c r="X33" s="28" t="str">
        <f>IF(HLOOKUP(X$16,Overhead!$V$4:$AG$105,$O33+1,FALSE)="","",$Q33*HLOOKUP(X$16,Overhead!$V$4:$AG$105,$O33+1,FALSE))</f>
        <v/>
      </c>
      <c r="Y33" s="28" t="str">
        <f>IF(HLOOKUP(Y$16,Overhead!$V$4:$AG$105,$O33+1,FALSE)="","",$Q33*HLOOKUP(Y$16,Overhead!$V$4:$AG$105,$O33+1,FALSE))</f>
        <v/>
      </c>
      <c r="Z33" s="28" t="str">
        <f>IF(HLOOKUP(Z$16,Overhead!$V$4:$AG$105,$O33+1,FALSE)="","",$Q33*HLOOKUP(Z$16,Overhead!$V$4:$AG$105,$O33+1,FALSE))</f>
        <v/>
      </c>
      <c r="AA33" s="28" t="str">
        <f>IF(HLOOKUP(AA$16,Overhead!$V$4:$AG$105,$O33+1,FALSE)="","",$Q33*HLOOKUP(AA$16,Overhead!$V$4:$AG$105,$O33+1,FALSE))</f>
        <v/>
      </c>
      <c r="AB33" s="28" t="str">
        <f>IF(HLOOKUP(AB$16,Overhead!$V$4:$AG$105,$O33+1,FALSE)="","",$Q33*HLOOKUP(AB$16,Overhead!$V$4:$AG$105,$O33+1,FALSE))</f>
        <v/>
      </c>
      <c r="AC33" s="28" t="str">
        <f>IF(HLOOKUP(AC$16,Overhead!$V$4:$AG$105,$O33+1,FALSE)="","",$Q33*HLOOKUP(AC$16,Overhead!$V$4:$AG$105,$O33+1,FALSE))</f>
        <v/>
      </c>
    </row>
    <row r="34" spans="1:29">
      <c r="A34" s="16" t="str">
        <f>IF(Labor!B21="","",Labor!B21)</f>
        <v/>
      </c>
      <c r="B34" s="35" t="str">
        <f>Labor!CE21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
      </c>
      <c r="Q34" s="45" t="str">
        <f>IF(Overhead!BY22="Unclear","",Overhead!BY22)</f>
        <v/>
      </c>
      <c r="R34" s="28" t="str">
        <f>IF(HLOOKUP(R$16,Overhead!$V$4:$AG$105,$O34+1,FALSE)="","",$Q34*HLOOKUP(R$16,Overhead!$V$4:$AG$105,$O34+1,FALSE))</f>
        <v/>
      </c>
      <c r="S34" s="28" t="str">
        <f>IF(HLOOKUP(S$16,Overhead!$V$4:$AG$105,$O34+1,FALSE)="","",$Q34*HLOOKUP(S$16,Overhead!$V$4:$AG$105,$O34+1,FALSE))</f>
        <v/>
      </c>
      <c r="T34" s="28" t="str">
        <f>IF(HLOOKUP(T$16,Overhead!$V$4:$AG$105,$O34+1,FALSE)="","",$Q34*HLOOKUP(T$16,Overhead!$V$4:$AG$105,$O34+1,FALSE))</f>
        <v/>
      </c>
      <c r="U34" s="28" t="str">
        <f>IF(HLOOKUP(U$16,Overhead!$V$4:$AG$105,$O34+1,FALSE)="","",$Q34*HLOOKUP(U$16,Overhead!$V$4:$AG$105,$O34+1,FALSE))</f>
        <v/>
      </c>
      <c r="V34" s="28" t="str">
        <f>IF(HLOOKUP(V$16,Overhead!$V$4:$AG$105,$O34+1,FALSE)="","",$Q34*HLOOKUP(V$16,Overhead!$V$4:$AG$105,$O34+1,FALSE))</f>
        <v/>
      </c>
      <c r="W34" s="28" t="str">
        <f>IF(HLOOKUP(W$16,Overhead!$V$4:$AG$105,$O34+1,FALSE)="","",$Q34*HLOOKUP(W$16,Overhead!$V$4:$AG$105,$O34+1,FALSE))</f>
        <v/>
      </c>
      <c r="X34" s="28" t="str">
        <f>IF(HLOOKUP(X$16,Overhead!$V$4:$AG$105,$O34+1,FALSE)="","",$Q34*HLOOKUP(X$16,Overhead!$V$4:$AG$105,$O34+1,FALSE))</f>
        <v/>
      </c>
      <c r="Y34" s="28" t="str">
        <f>IF(HLOOKUP(Y$16,Overhead!$V$4:$AG$105,$O34+1,FALSE)="","",$Q34*HLOOKUP(Y$16,Overhead!$V$4:$AG$105,$O34+1,FALSE))</f>
        <v/>
      </c>
      <c r="Z34" s="28" t="str">
        <f>IF(HLOOKUP(Z$16,Overhead!$V$4:$AG$105,$O34+1,FALSE)="","",$Q34*HLOOKUP(Z$16,Overhead!$V$4:$AG$105,$O34+1,FALSE))</f>
        <v/>
      </c>
      <c r="AA34" s="28" t="str">
        <f>IF(HLOOKUP(AA$16,Overhead!$V$4:$AG$105,$O34+1,FALSE)="","",$Q34*HLOOKUP(AA$16,Overhead!$V$4:$AG$105,$O34+1,FALSE))</f>
        <v/>
      </c>
      <c r="AB34" s="28" t="str">
        <f>IF(HLOOKUP(AB$16,Overhead!$V$4:$AG$105,$O34+1,FALSE)="","",$Q34*HLOOKUP(AB$16,Overhead!$V$4:$AG$105,$O34+1,FALSE))</f>
        <v/>
      </c>
      <c r="AC34" s="28" t="str">
        <f>IF(HLOOKUP(AC$16,Overhead!$V$4:$AG$105,$O34+1,FALSE)="","",$Q34*HLOOKUP(AC$16,Overhead!$V$4:$AG$105,$O34+1,FALSE))</f>
        <v/>
      </c>
    </row>
    <row r="35" spans="1:29">
      <c r="A35" s="16" t="str">
        <f>IF(Labor!B22="","",Labor!B22)</f>
        <v/>
      </c>
      <c r="B35" s="35" t="str">
        <f>Labor!CE22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IF(Overhead!BY23="Unclear","",Overhead!BY23)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Labor!CE23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IF(Overhead!BY24="Unclear","",Overhead!BY24)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Labor!CE24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IF(Overhead!BY25="Unclear","",Overhead!BY25)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Labor!CE25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IF(Overhead!BY26="Unclear","",Overhead!BY26)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Labor!CE26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IF(Overhead!BY27="Unclear","",Overhead!BY27)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Labor!CE27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IF(Overhead!BY28="Unclear","",Overhead!BY28)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Labor!CE28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IF(Overhead!BY29="Unclear","",Overhead!BY29)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Labor!CE29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IF(Overhead!BY30="Unclear","",Overhead!BY30)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Labor!CE30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IF(Overhead!BY31="Unclear","",Overhead!BY31)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Labor!CE31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IF(Overhead!BY32="Unclear","",Overhead!BY32)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Labor!CE32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IF(Overhead!BY33="Unclear","",Overhead!BY33)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Labor!CE33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IF(Overhead!BY34="Unclear","",Overhead!BY34)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Labor!CE34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IF(Overhead!BY35="Unclear","",Overhead!BY35)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Labor!CE35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IF(Overhead!BY36="Unclear","",Overhead!BY36)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Labor!CE36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IF(Overhead!BY37="Unclear","",Overhead!BY37)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Labor!CE37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IF(Overhead!BY38="Unclear","",Overhead!BY38)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Labor!CE38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IF(Overhead!BY39="Unclear","",Overhead!BY39)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Labor!CE39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IF(Overhead!BY40="Unclear","",Overhead!BY40)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Labor!CE40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IF(Overhead!BY41="Unclear","",Overhead!BY41)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Labor!CE41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IF(Overhead!BY42="Unclear","",Overhead!BY42)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Labor!CE42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IF(Overhead!BY43="Unclear","",Overhead!BY43)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Labor!CE43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IF(Overhead!BY44="Unclear","",Overhead!BY44)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Labor!CE44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IF(Overhead!BY45="Unclear","",Overhead!BY45)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Labor!CE45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IF(Overhead!BY46="Unclear","",Overhead!BY46)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Labor!CE46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IF(Overhead!BY47="Unclear","",Overhead!BY47)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Labor!CE47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IF(Overhead!BY48="Unclear","",Overhead!BY48)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Labor!CE48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IF(Overhead!BY49="Unclear","",Overhead!BY49)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Labor!CE49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IF(Overhead!BY50="Unclear","",Overhead!BY50)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Labor!CE50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IF(Overhead!BY51="Unclear","",Overhead!BY51)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Labor!CE51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IF(Overhead!BY52="Unclear","",Overhead!BY52)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Labor!CE52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IF(Overhead!BY53="Unclear","",Overhead!BY53)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Labor!CE53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IF(Overhead!BY54="Unclear","",Overhead!BY54)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Labor!CE54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IF(Overhead!BY55="Unclear","",Overhead!BY55)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Labor!CE55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IF(Overhead!BY56="Unclear","",Overhead!BY56)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Labor!CE56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IF(Overhead!BY57="Unclear","",Overhead!BY57)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Labor!CE57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IF(Overhead!BY58="Unclear","",Overhead!BY58)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Labor!CE58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IF(Overhead!BY59="Unclear","",Overhead!BY59)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Labor!CE59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IF(Overhead!BY60="Unclear","",Overhead!BY60)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Labor!CE60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IF(Overhead!BY61="Unclear","",Overhead!BY61)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Labor!CE61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IF(Overhead!BY62="Unclear","",Overhead!BY62)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Labor!CE62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IF(Overhead!BY63="Unclear","",Overhead!BY63)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Labor!CE63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IF(Overhead!BY64="Unclear","",Overhead!BY64)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Labor!CE64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IF(Overhead!BY65="Unclear","",Overhead!BY65)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Labor!CE65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IF(Overhead!BY66="Unclear","",Overhead!BY66)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Labor!CE66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IF(Overhead!BY67="Unclear","",Overhead!BY67)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Labor!CE67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IF(Overhead!BY68="Unclear","",Overhead!BY68)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Labor!CE68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IF(Overhead!BY69="Unclear","",Overhead!BY69)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Labor!CE69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IF(Overhead!BY70="Unclear","",Overhead!BY70)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Labor!CE70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IF(Overhead!BY71="Unclear","",Overhead!BY71)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Labor!CE71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IF(Overhead!BY72="Unclear","",Overhead!BY72)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Labor!CE72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IF(Overhead!BY73="Unclear","",Overhead!BY73)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Labor!CE73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IF(Overhead!BY74="Unclear","",Overhead!BY74)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Labor!CE74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IF(Overhead!BY75="Unclear","",Overhead!BY75)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Labor!CE75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IF(Overhead!BY76="Unclear","",Overhead!BY76)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Labor!CE76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IF(Overhead!BY77="Unclear","",Overhead!BY77)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Labor!CE77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IF(Overhead!BY78="Unclear","",Overhead!BY78)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Labor!CE78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IF(Overhead!BY79="Unclear","",Overhead!BY79)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Labor!CE79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IF(Overhead!BY80="Unclear","",Overhead!BY80)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Labor!CE80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IF(Overhead!BY81="Unclear","",Overhead!BY81)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Labor!CE81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IF(Overhead!BY82="Unclear","",Overhead!BY82)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Labor!CE82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IF(Overhead!BY83="Unclear","",Overhead!BY83)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Labor!CE83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IF(Overhead!BY84="Unclear","",Overhead!BY84)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Labor!CE84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IF(Overhead!BY85="Unclear","",Overhead!BY85)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Labor!CE85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IF(Overhead!BY86="Unclear","",Overhead!BY86)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Labor!CE86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IF(Overhead!BY87="Unclear","",Overhead!BY87)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Labor!CE87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IF(Overhead!BY88="Unclear","",Overhead!BY88)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Labor!CE88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IF(Overhead!BY89="Unclear","",Overhead!BY89)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Labor!CE89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IF(Overhead!BY90="Unclear","",Overhead!BY90)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Labor!CE90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IF(Overhead!BY91="Unclear","",Overhead!BY91)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Labor!CE91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IF(Overhead!BY92="Unclear","",Overhead!BY92)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Labor!CE92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IF(Overhead!BY93="Unclear","",Overhead!BY93)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Labor!CE93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IF(Overhead!BY94="Unclear","",Overhead!BY94)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Labor!CE94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IF(Overhead!BY95="Unclear","",Overhead!BY95)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Labor!CE95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IF(Overhead!BY96="Unclear","",Overhead!BY96)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Labor!CE96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IF(Overhead!BY97="Unclear","",Overhead!BY97)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Labor!CE97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IF(Overhead!BY98="Unclear","",Overhead!BY98)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Labor!CE98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IF(Overhead!BY99="Unclear","",Overhead!BY99)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Labor!CE99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IF(Overhead!BY100="Unclear","",Overhead!BY100)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Labor!CE100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IF(Overhead!BY101="Unclear","",Overhead!BY101)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Labor!CE101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IF(Overhead!BY102="Unclear","",Overhead!BY102)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Labor!CE102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IF(Overhead!BY103="Unclear","",Overhead!BY103)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Labor!CE103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IF(Overhead!BY104="Unclear","",Overhead!BY104)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Labor!CE104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IF(Overhead!BY105="Unclear","",Overhead!BY105)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7"/>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0</v>
      </c>
      <c r="S118" s="17">
        <f t="shared" si="8"/>
        <v>0</v>
      </c>
      <c r="T118" s="17">
        <f t="shared" si="8"/>
        <v>0</v>
      </c>
      <c r="U118" s="17">
        <f t="shared" si="8"/>
        <v>0</v>
      </c>
      <c r="V118" s="17">
        <f t="shared" si="8"/>
        <v>0</v>
      </c>
      <c r="W118" s="17">
        <f t="shared" si="8"/>
        <v>0</v>
      </c>
      <c r="X118" s="17">
        <f t="shared" si="8"/>
        <v>0</v>
      </c>
      <c r="Y118" s="17">
        <f t="shared" si="8"/>
        <v>0</v>
      </c>
      <c r="Z118" s="17">
        <f t="shared" si="8"/>
        <v>0</v>
      </c>
      <c r="AA118" s="17">
        <f t="shared" si="8"/>
        <v>0</v>
      </c>
      <c r="AB118" s="17">
        <f t="shared" si="8"/>
        <v>0</v>
      </c>
      <c r="AC118" s="17">
        <f t="shared" si="8"/>
        <v>0</v>
      </c>
    </row>
  </sheetData>
  <sheetProtection algorithmName="SHA-512" hashValue="eUEZCpRPCxNCl+1v6PeN0dVAVF+0b5pZdhFfjT8GZfJaxPhEf/BN93Z+ouztElftuHxxc88oraxqm0npDT76nQ==" saltValue="mByRV69/qYzcay0TOPMOKQ==" spinCount="100000" sheet="1" objects="1" scenarios="1"/>
  <mergeCells count="4">
    <mergeCell ref="A2:A4"/>
    <mergeCell ref="C5:D5"/>
    <mergeCell ref="F5:G5"/>
    <mergeCell ref="J5:K5"/>
  </mergeCells>
  <phoneticPr fontId="5" type="noConversion"/>
  <pageMargins left="0.7" right="0.7" top="0.75" bottom="0.75" header="0.3" footer="0.3"/>
  <pageSetup scale="52" fitToWidth="2" fitToHeight="0" pageOrder="overThenDown" orientation="portrait" blackAndWhite="1" horizontalDpi="4294967293" vertic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61B186E5C53344BDF8B2B473C043D0" ma:contentTypeVersion="14" ma:contentTypeDescription="Create a new document." ma:contentTypeScope="" ma:versionID="633ffdca568812176d4e78a0f291518b">
  <xsd:schema xmlns:xsd="http://www.w3.org/2001/XMLSchema" xmlns:xs="http://www.w3.org/2001/XMLSchema" xmlns:p="http://schemas.microsoft.com/office/2006/metadata/properties" xmlns:ns3="4cf18965-7325-4440-af06-51237a30eca0" xmlns:ns4="bacc5229-9f1a-47d0-9afd-adb66370398f" targetNamespace="http://schemas.microsoft.com/office/2006/metadata/properties" ma:root="true" ma:fieldsID="3f3d93ff90c30774f918e5118c257d90" ns3:_="" ns4:_="">
    <xsd:import namespace="4cf18965-7325-4440-af06-51237a30eca0"/>
    <xsd:import namespace="bacc5229-9f1a-47d0-9afd-adb66370398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18965-7325-4440-af06-51237a30ec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cc5229-9f1a-47d0-9afd-adb6637039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14F581-23EE-4503-BC66-1F0BEB61E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18965-7325-4440-af06-51237a30eca0"/>
    <ds:schemaRef ds:uri="bacc5229-9f1a-47d0-9afd-adb663703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C0DC23-008A-40C5-B916-3086C78AEA8C}">
  <ds:schemaRefs>
    <ds:schemaRef ds:uri="http://schemas.microsoft.com/sharepoint/v3/contenttype/forms"/>
  </ds:schemaRefs>
</ds:datastoreItem>
</file>

<file path=customXml/itemProps3.xml><?xml version="1.0" encoding="utf-8"?>
<ds:datastoreItem xmlns:ds="http://schemas.openxmlformats.org/officeDocument/2006/customXml" ds:itemID="{D0CE1B4F-8649-47D5-8C60-A3DED6ACC386}">
  <ds:schemaRefs>
    <ds:schemaRef ds:uri="bacc5229-9f1a-47d0-9afd-adb66370398f"/>
    <ds:schemaRef ds:uri="4cf18965-7325-4440-af06-51237a30ec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76</vt:i4>
      </vt:variant>
    </vt:vector>
  </HeadingPairs>
  <TitlesOfParts>
    <vt:vector size="95" baseType="lpstr">
      <vt:lpstr>Instructions</vt:lpstr>
      <vt:lpstr>Process</vt:lpstr>
      <vt:lpstr>Title</vt:lpstr>
      <vt:lpstr>Financial</vt:lpstr>
      <vt:lpstr>Cash Flow</vt:lpstr>
      <vt:lpstr>Labor</vt:lpstr>
      <vt:lpstr>Overhead</vt:lpstr>
      <vt:lpstr>Start</vt:lpstr>
      <vt:lpstr>Grocery</vt:lpstr>
      <vt:lpstr>Produce</vt:lpstr>
      <vt:lpstr>Meat</vt:lpstr>
      <vt:lpstr>Dairy</vt:lpstr>
      <vt:lpstr>Bakery</vt:lpstr>
      <vt:lpstr>Deli</vt:lpstr>
      <vt:lpstr>Personal Care</vt:lpstr>
      <vt:lpstr>NonGrocery(Paper)</vt:lpstr>
      <vt:lpstr>Spare</vt:lpstr>
      <vt:lpstr>Note 1</vt:lpstr>
      <vt:lpstr>End</vt:lpstr>
      <vt:lpstr>ActiveSegments</vt:lpstr>
      <vt:lpstr>Financial!BakeryArea</vt:lpstr>
      <vt:lpstr>Title!BakeryArea</vt:lpstr>
      <vt:lpstr>BakeryArea</vt:lpstr>
      <vt:lpstr>BakeryCount</vt:lpstr>
      <vt:lpstr>BakeryGross</vt:lpstr>
      <vt:lpstr>CreditCardRate</vt:lpstr>
      <vt:lpstr>Financial!DairyArea</vt:lpstr>
      <vt:lpstr>Title!DairyArea</vt:lpstr>
      <vt:lpstr>DairyArea</vt:lpstr>
      <vt:lpstr>DairyCount</vt:lpstr>
      <vt:lpstr>Financial!DairyEven</vt:lpstr>
      <vt:lpstr>DairyEven</vt:lpstr>
      <vt:lpstr>DairyGross</vt:lpstr>
      <vt:lpstr>Financial!DeliArea</vt:lpstr>
      <vt:lpstr>Title!DeliArea</vt:lpstr>
      <vt:lpstr>DeliArea</vt:lpstr>
      <vt:lpstr>DeliCount</vt:lpstr>
      <vt:lpstr>DeliGross</vt:lpstr>
      <vt:lpstr>Financial!DeliNet</vt:lpstr>
      <vt:lpstr>Financial!GroceryArea</vt:lpstr>
      <vt:lpstr>GroceryArea</vt:lpstr>
      <vt:lpstr>GroceryCount</vt:lpstr>
      <vt:lpstr>Financial!GroceryEven</vt:lpstr>
      <vt:lpstr>GroceryEven</vt:lpstr>
      <vt:lpstr>GroceryGross</vt:lpstr>
      <vt:lpstr>Financial!GroceryNet</vt:lpstr>
      <vt:lpstr>Financial!MeatArea</vt:lpstr>
      <vt:lpstr>Title!MeatArea</vt:lpstr>
      <vt:lpstr>MeatArea</vt:lpstr>
      <vt:lpstr>MeatCount</vt:lpstr>
      <vt:lpstr>Financial!MeatEven</vt:lpstr>
      <vt:lpstr>MeatEven</vt:lpstr>
      <vt:lpstr>MeatGross</vt:lpstr>
      <vt:lpstr>Financial!NonGroceryArea</vt:lpstr>
      <vt:lpstr>Title!NonGroceryArea</vt:lpstr>
      <vt:lpstr>NonGroceryArea</vt:lpstr>
      <vt:lpstr>NonGroceryCount</vt:lpstr>
      <vt:lpstr>NonGroceryGross</vt:lpstr>
      <vt:lpstr>Financial!NonGroceryNet</vt:lpstr>
      <vt:lpstr>'Note 1'!OLE_LINK1</vt:lpstr>
      <vt:lpstr>Financial!PersonalArea</vt:lpstr>
      <vt:lpstr>Title!PersonalArea</vt:lpstr>
      <vt:lpstr>PersonalArea</vt:lpstr>
      <vt:lpstr>PersonalCount</vt:lpstr>
      <vt:lpstr>PersonalGross</vt:lpstr>
      <vt:lpstr>Financial!PersonalNet</vt:lpstr>
      <vt:lpstr>Bakery!Print_Area</vt:lpstr>
      <vt:lpstr>'Cash Flow'!Print_Area</vt:lpstr>
      <vt:lpstr>Dairy!Print_Area</vt:lpstr>
      <vt:lpstr>Deli!Print_Area</vt:lpstr>
      <vt:lpstr>Financial!Print_Area</vt:lpstr>
      <vt:lpstr>Grocery!Print_Area</vt:lpstr>
      <vt:lpstr>Labor!Print_Area</vt:lpstr>
      <vt:lpstr>Meat!Print_Area</vt:lpstr>
      <vt:lpstr>'NonGrocery(Paper)'!Print_Area</vt:lpstr>
      <vt:lpstr>Overhead!Print_Area</vt:lpstr>
      <vt:lpstr>'Personal Care'!Print_Area</vt:lpstr>
      <vt:lpstr>Produce!Print_Area</vt:lpstr>
      <vt:lpstr>Spare!Print_Area</vt:lpstr>
      <vt:lpstr>Title!Print_Area</vt:lpstr>
      <vt:lpstr>Financial!ProduceArea</vt:lpstr>
      <vt:lpstr>Title!ProduceArea</vt:lpstr>
      <vt:lpstr>ProduceArea</vt:lpstr>
      <vt:lpstr>ProduceCount</vt:lpstr>
      <vt:lpstr>Financial!ProduceEven</vt:lpstr>
      <vt:lpstr>ProduceEven</vt:lpstr>
      <vt:lpstr>ProduceGross</vt:lpstr>
      <vt:lpstr>Financial!ProduceNet</vt:lpstr>
      <vt:lpstr>Financial!SpareArea</vt:lpstr>
      <vt:lpstr>Title!SpareArea</vt:lpstr>
      <vt:lpstr>SpareArea</vt:lpstr>
      <vt:lpstr>SpareCount</vt:lpstr>
      <vt:lpstr>SpareEven</vt:lpstr>
      <vt:lpstr>SpareGross</vt:lpstr>
      <vt:lpstr>Financial!SpareNet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Wilson</dc:creator>
  <cp:keywords/>
  <dc:description/>
  <cp:lastModifiedBy>Cindy Houlden</cp:lastModifiedBy>
  <cp:revision/>
  <dcterms:created xsi:type="dcterms:W3CDTF">2021-02-03T22:11:32Z</dcterms:created>
  <dcterms:modified xsi:type="dcterms:W3CDTF">2022-08-26T14:20:48Z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0x0101003061B186E5C53344BDF8B2B473C043D0</vt:lpwstr>
  </property>
</Properties>
</file>